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autoCompressPictures="0" defaultThemeVersion="124226"/>
  <mc:AlternateContent xmlns:mc="http://schemas.openxmlformats.org/markup-compatibility/2006">
    <mc:Choice Requires="x15">
      <x15ac:absPath xmlns:x15ac="http://schemas.microsoft.com/office/spreadsheetml/2010/11/ac" url="C:\Users\abiliogj\Downloads\"/>
    </mc:Choice>
  </mc:AlternateContent>
  <xr:revisionPtr revIDLastSave="0" documentId="13_ncr:1_{E56B3CE1-5061-4996-87CD-0F5B56ACC541}" xr6:coauthVersionLast="47" xr6:coauthVersionMax="47" xr10:uidLastSave="{00000000-0000-0000-0000-000000000000}"/>
  <bookViews>
    <workbookView xWindow="28680" yWindow="-120" windowWidth="19440" windowHeight="15000" firstSheet="3" activeTab="14"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r:id="rId13"/>
    <sheet name="Níveis por Tipologia" sheetId="18" state="hidden" r:id="rId14"/>
    <sheet name="Variáveis" sheetId="33"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'Pg4'!$B$2:$T$70</definedName>
    <definedName name="_xlnm.Print_Area" localSheetId="5">'Pg5'!$B$2:$T$73</definedName>
    <definedName name="_xlnm.Print_Area" localSheetId="6">'Pg6'!$B$2:$T$76</definedName>
    <definedName name="_xlnm.Print_Area" localSheetId="7">'Pg7'!$B$2:$T$73</definedName>
    <definedName name="_xlnm.Print_Area" localSheetId="8">'Pg8'!$B$2:$T$70</definedName>
    <definedName name="_xlnm.Print_Area" localSheetId="9">'Pg9'!$B$2:$T$69</definedName>
    <definedName name="_xlnm.Print_Area" localSheetId="11">Resumo!$B$2:$W$65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26" l="1"/>
  <c r="G19" i="8" l="1"/>
  <c r="Q19" i="8" l="1"/>
  <c r="C15" i="34" l="1"/>
  <c r="O59" i="20" l="1"/>
  <c r="O58" i="20"/>
  <c r="O47" i="20"/>
  <c r="O46" i="20"/>
  <c r="O45" i="20"/>
  <c r="O44" i="20"/>
  <c r="O43" i="20"/>
  <c r="O42" i="20"/>
  <c r="O41" i="20"/>
  <c r="O33" i="20"/>
  <c r="O32" i="20"/>
  <c r="O31" i="20"/>
  <c r="O30" i="20"/>
  <c r="O29" i="20"/>
  <c r="O20" i="20"/>
  <c r="O18" i="20"/>
  <c r="O17" i="20"/>
  <c r="O14" i="20"/>
  <c r="C34"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0" i="29"/>
  <c r="C41" i="29"/>
  <c r="C18" i="29"/>
  <c r="C57" i="28"/>
  <c r="C61" i="27"/>
  <c r="C41" i="27"/>
  <c r="C18" i="27"/>
  <c r="C60" i="26"/>
  <c r="C40"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61" i="23"/>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<sst xmlns="http://schemas.openxmlformats.org/spreadsheetml/2006/main" count="1632" uniqueCount="459">
  <si>
    <t>Formulário de Autoavaliação</t>
  </si>
  <si>
    <t>Avaliação das Metas de Gestão de Águas no âmbito do Sistema Estadual (Anexo IV)</t>
  </si>
  <si>
    <t>Programa de Consolidação do Pacto Nacional pela Gestão das Águas - PROGESTÃO / 2º ciclo</t>
  </si>
  <si>
    <t>1) Identificação</t>
  </si>
  <si>
    <t>Entidade Estadual:</t>
  </si>
  <si>
    <t>Secretaria de Infraestrutura e Meio Ambiente - SIMA</t>
  </si>
  <si>
    <t>Representante Legal:</t>
  </si>
  <si>
    <t>Marcos Rodrigues Penido</t>
  </si>
  <si>
    <t>Conselho Estadual:</t>
  </si>
  <si>
    <t>Conselho Estadual de Recursos Hídricos - CRH</t>
  </si>
  <si>
    <t>Decreto Estadual:</t>
  </si>
  <si>
    <t>UF:</t>
  </si>
  <si>
    <t>SP</t>
  </si>
  <si>
    <t>Contrato:</t>
  </si>
  <si>
    <t>Período de Avaliação:</t>
  </si>
  <si>
    <t>2) Informações Gerais</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</si>
  <si>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</si>
  <si>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</si>
  <si>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Após aprovação pelo Conselho Estadual, o Formulário devidamente assinado deverá ser encaminhado à ANA via e-protocolo ou por correio seguinte endereço:</t>
  </si>
  <si>
    <t>ANA - Agência Nacional de Águas
Setor Policial Sul, Área 5, Quadra 3, Blocos B, L e M
CEP: 70610-200, Brasília - DF</t>
  </si>
  <si>
    <t>3) Instruções para preenchimento</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</si>
  <si>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</si>
  <si>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</si>
  <si>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</si>
  <si>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</si>
  <si>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Avaliação das Metas de Gestão de Águas no âmbito do Sistema Estadual</t>
  </si>
  <si>
    <t>Programa de Consolidação do Pacto Nacional pela Gestão das Águas - PROGESTÃO/2º ciclo</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</si>
  <si>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</si>
  <si>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</si>
  <si>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 xml:space="preserve">Autoavaliação: </t>
  </si>
  <si>
    <t>Justificativas/Esclarecimentos/Descrição da situação da variável avaliada:</t>
  </si>
  <si>
    <t>Em São Paulo, o Sistema Integrado de Gerenciamento de Recursos Hídricos (SIGRH) é coordenado pela Secretaria de Infraestrutura e Meio Ambiente - SIMA através da Coordenadoria de Recursos Hídricos - CRHi. A coordenadoria tem como missão planejar a aplicação dos instrumentos e a execução das ações relativas às diretrizes da Política Estadual de Recursos Hídricos, o que implica promover a articulação com os órgãos correlatos da União, dos estados vizinhos, dos municípios do Estado de São Paulo e da sociedade civil, em sintonia com o Plano Estadual de Recursos Hídricos (PERH). Para cumprir suas atribuições, os servidores da CRHi operam em colaboração, com o apoio e suporte de todas as instâncias e órgãos que participam do SIGRH, fazendo com que possíveis conflitos não se tornem expressivos a ponto de impedir o cumprimento de suas atribuições.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</si>
  <si>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</si>
  <si>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</si>
  <si>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Os órgãos gestores no Estado de SP estão devidamente operantes e têm responsabilidades claras no tocante à gestão e acompanhamento das questões relativas à qualidade e quantidade das águas: 1) CETESB - criada em 1968 (Dec. nº 50.079) reestruturada a partir de agosto de 2009 (Lei 13.542) é o órgão responsável pela qualidade ambiental, pelo controle, fiscalização, monitoramento e licenciamento de atividades utilizadoras de recursos ambientais, com a preocupação fundamental de preservar e recuperar a qualidade das águas, do ar e do solo. 2) DAEE - criado através da Lei 1.350/1951, por meio do planejamento, implantação, operação e monitoramento da infraestrutura hídrica do Estado de São Paulo, responde pela quantidade e disponibilidade do recurso. 
Conforme Dec.64.132/19, cabe à CRHi que integra a estrutura da SIMA - apoiar a coordenação e a supervisão do SIGRH e a aplicação dos instrumentos da Política Estadual de Recursos Hídricos. Ao CORHI - Comitê Coordenador do Plano Estadual de Recursos Hídricos, órgão criado com o intuito de dar suporte ao CRH e aos CBHs, e que além dos órgãos gestores conta com a Secretaria de Infraestrutura e Meio Ambiente em sua composição, cabe, inclusive, promover a integração entre os componentes do SIGRH, a articulação com os demais sistemas do Estado em matéria correlata, com o setor privado, sociedade civil, SINGREH, Estados vizinhos e municípios do Estado de São Paulo.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</si>
  <si>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</si>
  <si>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</si>
  <si>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O sistema paulista de gestão de recursos hídricos conta com conjunto de normas legais que embasam suas atividades e iniciativas, destacamos: Decreto 27.576/87 - Cria o CRH e o CORHI; Lei 6.134/88 - Dispõe sobre a preservação dos depósitos naturais de águas subterrâneas; Lei 7.663/91 - Instituiu a Política Estadual de Recursos Hídricos e o SIGRH; Decreto 32.954/91 – Aprova o Primeiro PERH; Deliberação CRH 02/93 - Aprova as Normas Gerais para a instituição e o funcionamento dos CBHs; Decreto nº 37.300/93 - Regulamenta o FEHIDRO; Lei nº 9.034/94 - Dispõe sobre o PERH - 1994 e 1995; Decreto 41258/96 - aprova o Regulamento da outorga de direitos de uso dos recursos hídricos; Lei nº 9866/97 - Diretrizes e normas para a proteção e recuperação de mananciais; Lei 10.020/98 - Autoriza o Poder Executivo a participar da constituição de Fundações Agências de Bacias Hidrográficas; Lei 12.183/05 - Dispõe sobre a cobrança pela utilização dos recursos hídricos; Decretos de cobrança específicos das UGRHs; Decreto 48.896/04 - Regulamenta FEHIDRO; Deliberação CRH 119/10 - Altera Normas Gerais de Funcionamento das Câmaras Técnicas do CRH; Portaria DAEE nº 3.907/15 - Define critérios e procedimentos para a classificação, a implantação e a revisão periódica de segurança de barragens de acumulação de água; LEI Nº 16.337/16 - Dispõe sobre o PERH – período 2016/2019; Del. CRH  nº 244/2020 que aprova o Plano de Ação e Programa de Investimentos 2020-2023; Del. CRH nº 245/2020 referenda programas quadrienais de investimento para aplicação dos recursos da cobrança pelo uso dos recursos hídricos para os anos 2020 a 2023; Portaria DAEE nº 1630/17 - Dispõe sobre procedimentos para obtenção de manifestação e outorga de direito de uso e de interferência em recursos hídricos; Portaria DAEE nº 1636/17 - Dispõe sobre condições administrativas para protocolo e tramitação de requerimentos de cadastros e de outorgas. Toda a legislação está disponível em www.sigrh.sp.gov.br e no site do daee www.daee.sp.gov.br/site/.</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</si>
  <si>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</si>
  <si>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</si>
  <si>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Criado pelo Decreto nº 27.576/87 e adaptado pelo Decreto nº 64.636/19, o Conselho Estadual de Recursos Hídricos é composto por 33 conselheiros, sendo 11 de cada segmento (Estado, municípios, sociedade civil). Desde a sua criação, foram aprovadas 263 deliberações e 9 moções, em reuniões periódicas (média de 2 a 3 vezes por ano), realizadas com quórum satisfatório, sendo que de 2014 a 2016 registrou-se frequência média de 79%, enquanto que de 2017 a 2021, o percentual subiu para cerca de 89%. Entre as funções do CRH estão exercer funções normativas e deliberativas relativas à formulação, implantação e acompanhamento da Política Estadual de Recursos Hídricos; estabelecer diretrizes para formulação de programas anuais e plurianuais de aplicação de recursos do Fundo Estadual de Recursos Hídricos - FEHIDRO; decidir os conflitos entre os Comitês de Bacias Hidrográficas e estabelecer os limites condicionantes para fixação dos valores para cobrança pela utilização dos recursos hídricos.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</si>
  <si>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</si>
  <si>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</si>
  <si>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O Sistema de Gerenciamento de Recursos Hídricos do Estado de São Paulo conta com 21 Comitês de Bacias Hidrográficas (CBHs), constituídos de forma tripartite (Estado, municípios e sociedade civil), mas com número total de integrantes variável, dependendo das características de cada bacia hidrográfica. Por meio da negociação e da busca do consenso, esses colegiados regionais consultivos e deliberativos aprovam a proposta da bacia hidrográfica para integrar o PERH e suas atualizações, a proposta de programas anuais e plurianuais de aplicação de recursos financeiros, estabelecem os critérios de cobrança, as ações para a recuperação ambiental das bacias e o uso equilibrado dos recursos hídricos, entre outras atividades. São eles: Serra da Mantiqueira, Paraíba do Sul, Litoral Norte, Pardo, Piracicaba, Capivari e Jundiaí, Alto Tietê, Baixada Santista, Sapucaí-Mirim/Grande, Mogi-Guaçu, Sorocaba e Médio Tietê, Ribeira do Iguape e Litoral Sul, Baixo Pardo/Grande, Tietê-Jacaré, Alto Paranapanema, Turvo/Grande, Tietê-Batalha, Médio Paranapanema, São José dos Dourados, Baixo Tietê, Aguapeí e Peixe e Pontal do Paranapanema. Os CBHs tiveram um cronograma de implantação e instalação distintos, a primeira instalação, seguindo os critérios da Lei nº 7.663/91, ocorreu em 1993 e a última em 2001. Os CBHs se reunem uma média de 3 a 4 vezes ao ano. Recentemente, a Lei 16.337/16, que dispõe sobre o Plano Estadual de Recursos Hídricos – PERH, estabelece e orienta os CBHs no tocante ao gerenciamento e à construção dos respectivos Planos de Bacias Hidrográficas, prioridades de uso, vazão de referência, entre outros itens.</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</si>
  <si>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</si>
  <si>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</si>
  <si>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t>Atualmente estão instalados no estado de São Paulo três organismos que desenvolvem as funções definidas no Art. 44 da Lei 9.433/97 que trata das competências das Agências de Água, a saber: 1) Agência das Bacias dos Rios Piracicaba, Capivari e Jundiaí; 2) Fundação Agência da Bacia Hidrográfica do Alto Tietê – FABHAT; 3) Fundação Agência da Bacia Hidrográfica do Rio Sorocaba e Médio Tietê. O Comitê Paraíba do Sul participa da Associação Pró-Gestão das Águas da Bacia Hidrográfica do Rio Paraíba do Sul (AGEVAP) responsável pelas funções de Agência de Bacia do Comitê de Integração da Bacia Hidrográfica do Rio Paraíba do Sul (CEIVAP), sediada em Resende no Rio de Janeiro.  A lei estadual nº 10.020/98, autoriza o Poder Executivo a participar da constituição de Fundações Agências de Bacias Hidrográficas dirigidas aos corpos de água superficiais e subterrâneos de domínio do Estado de São Paulo. O suporte, por parte do poder público, aos CBHs que não atuam com uma Agência de Bacia existe, mas necessita ser aprimorado.</t>
  </si>
  <si>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</si>
  <si>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</si>
  <si>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O Departamento de Articulação Institucional e Comunicação (DAIC) da Coordenadoria de Recursos Hídricos (CRHi) é responsável pelo desenvolvimento de uma série de ações de comunicação social e de difusão das informações em temas afetos à Gestão de Recursos Hídricos. Todas as ações são realizadas por profissionais capacitados, a partir de um planejamento anual. Os canais de comunicação utilizados atualmente são: Portal SIGRH - Website do Sistema Integrado de Gerenciamento de Recursos Hídricos contendo histórico do SIGRH, informações sobre o CRH e CBHs, Fundo Estadual de Recursos Hídricos, instrumentos de gestão, base documental, entre outras informações de interesse.
Mídias Sociais - Sistemas que possibilitam a interação diária a partir do compartilhamento e da criação de conteúdo - Ferramentas Disponíveis: Facebook e TV Água (Youtube); Correnteza Express - Informativo eletrônico do Sistema Integrado de Gerenciamento de Recursos Hídricos, com periodicidade quinzenal.</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</si>
  <si>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</si>
  <si>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</si>
  <si>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 xml:space="preserve">O SIGRH conta com ações voltadas à capacitação em diversas temáticas relacionadas à gestão de recursos hídricos. No rol de empreendimentos FEHIDRO, por exemplo, destaca-se o Contrato FEHIDRO 229/15, celebrado pela CETESB - Companhia Ambiental do Estado de São Paulo, o qual consiste no desenvolvimento do ‘Programa de Capacitação para Integrantes do SIGRH’ em sistema de EAD que capacitou em 2021 média de 700 integrantes do SIGRH. Ao longo de 2021, seguindo as diretrizes definidas pela Deliberação nº 214/18, o Capacita-SIGRH (Programa Permanente de Capacitação em Gestão de Recursos Hídricos) a CRHi formulou junto ao DAEE, CETESB e IPT um curso de especialização e capacitação em Segurança de Barragens. Além do IPT, também houve a articulação junto ao SENAC, para o oferecimento de cursos de capacitação técnica de softwares e junto à Fundação Municipal de Ensino de Piracicaba - FUMEP, para cursos de capacitação em gestão de projetos ligados à gestão de recursos hídricos. </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</si>
  <si>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</si>
  <si>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</si>
  <si>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 xml:space="preserve">Para a operacionalização do SIGRH, a articulação do Estado com diversas instâncias é uma constante. A interlocução não ocorre exclusivamente com relação às atividades específicas do Conselho uma vez que se fazem necessárias - às diversas instituições que compõem o SIGRH - para o desempenho de diversas atividades. O diálogo se faz necessário, seja para encaminhamentos processuais, levantamentos de dados, articulações institucionais e outras demandas. São realizados também eventos que primam pela articulação transversal, como, por exemplo o "Diálogo Interbacias", realizados periodicamente pelo SIGRH agregando vários atores da educação e especialistas na área de recursos hídricos; articulações com universidades para a abordagem de temas de interesse. Como é típico de processos que envolvem uma série de atores, em alguns momentos como por exemplo para a construção do PERH, existem dificuldades nos contatos e nas articulação necessárias mas não de forma que comprometa o produto dos trabalhos. </t>
  </si>
  <si>
    <t>Variável 2.1. Balanço Hídrico</t>
  </si>
  <si>
    <t>Relação entre as demandas hídricas/usos da água e as disponibilidades hídricas (superficial e subterrânea). Com esta relação é possível identificar áreas com criticidade em relação à quantidade de água disponível.</t>
  </si>
  <si>
    <t>Nos Planos Estaduais de Recursos Hídricos e nos Planos de Bacias Hidrográficas estão disponíveis informações sobre as demandas, disponibilidade e respectivos balanços. Além disso, a vazão outorgada estadual e de rios de domínio da União é anualmente publicada nos Relatórios de Situação de Recursos Hídricos do Estado e das Bacias Hidrográficas.</t>
  </si>
  <si>
    <t>Variável 2.2. Divisão Hidrográfica</t>
  </si>
  <si>
    <t>A divisão hidrográfica é baseada em informações precisas de relevo e fornece a delimitação das unidades de gestão e planejamento dos recursos hídricos em âmbito estadual.</t>
  </si>
  <si>
    <t>A primeira divisão hidrográfica do Estado de São Paulo remonta ao ano de 1928, quando foram estabelecidas 8 zonas meteorológicas correspondentes às principais bacias hidrográficas, até a divisão atualmente vigente houve diversas alterações. A Política Estadual de Recursos Hídricos do Estado, estabelecida pela Lei 7.663/91, determina que a política atenderá a adoção da bacia hidrográfica como unidade físico-territorial de planejamento e gerenciamento e que constará do Plano Estadual de Recursos Hídricos a Divisão Hidrográfica do Estado que definirá unidades hidrográficas, com dimensões e características que permitam e justifiquem o gerenciamento descentralizado dos recursos hídricos. Com a aprovação da Lei 16.337/16, temos ratificada e mantida a divisão hidrográfica que vigora no estado desde 1994, conforme a Lei 9034/1994, que aprovou a divisão do Estado de São Paulo em vinte e duas Unidades Hidrográficas de Gerenciamento de Recursos Hídricos — UGRHI, divisões estas adotadas desde então pelos órgãos e entidades do Estado como referência para proposição de planos e programas voltados à gestão de recursos hídricos. 
Em 2019 foi feito um novo estudo da divisão hidrográfica estadual, no âmbito do contrato SSRH 004/2018 (subsídios ao PERH 2020/2023), com base na escala 1: 50000. Esta divisão manteve o "desenho" das UGRHis original, apenas melhorou o detalhamento dos limites utilizados, e foi encaminhado Projeto de Lei à Assembléia Legislativa do Estado (ALESP), por meio do processo SIMA Nº 025782/2019-57, com expectativa de ser votado no ano de 2022.</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</si>
  <si>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</si>
  <si>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</si>
  <si>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Há planejamento das atividades de diversas instâncias do Sistema como, por exemplo, o Planejamento Estratégico e Plano de Negócios da Cetesb no tocante à missão, visão, valores, políticas e diretrizes de atuação para o período de 2018-2022. No caso do DAEE houve definição do planejamento estratégico para os anos  de 2008 a 2011. No âmbito do CRH há  Plano Anual das Câmaras Técnicas do CRH e diversos outros planejamentos no âmbito de órgãos que compõem o SIGRH, entretanto, um Plano Estratégico para todos os órgãos gestores como previsto no PROGESTÃO, deverá ser estruturado oportunamente.</t>
  </si>
  <si>
    <t>Variável 2.4. Plano Estadual de Recursos Hídricos</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</si>
  <si>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</si>
  <si>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1) Os Planos Estaduais de Recursos Hídricos têm sido elaborados, implementados e revisados periodicamente desde 1990 . 2) Considerando dispositivo da Lei 7663/91 que estabelece que o plano deverá ser aprovado por lei, em 14 de dezembro de 2016 foi aprovada a Lei nº 16.337 que dispõe sobre o PERH e dá providências correlatas. 3) A revisão do Plano Estadual de Recursos Hídricos refente ao quadriênio 2016-2019 consta da deliberação CRH nº 203 de 14 de junho de 2017 . 4) Em dezembro de 2018,  a então Secretaria de Saneamento e Recursos Hídricos (SSRH), que foi desativada e teve suas unidades técnicas incorporadas à Secretaria de Infraestrutura e Meio Ambiente (SIMA). No ano de 2019 a SIMA contratou e no ano de 2020 finalizou contratatação de serviços técnicos especializados de consultoria para a elaboração de “Subsídios Técnicos para o Plano Estadual de Recursos Hídricos 2020-2023" com realização de evento Público " Live PERH 2020-2023" em 22/10/2020 e disponibilização de todos produtos finais no site do SIGRH.</t>
  </si>
  <si>
    <t>Variável 2.5. Planos de Bacias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</si>
  <si>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</si>
  <si>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Todos os comitês das bacias contam com Planos de Bacia Hidrográfica. No ano de 2021 todos 21 CBHs revisaram seus Planos de Ação e Programas de Investimentos prioritariamente para o período 2022-2023 por meio de 21 Deliberação de Relatórios de Situação.</t>
  </si>
  <si>
    <t>Variável 2.6. Enquadramento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</si>
  <si>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</si>
  <si>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A resolução CONAMA 357 está atendida no Estado de São Paulo,  através do Decreto nº 10.755 de 1977 que dispõe sobre o enquadramento dos corpos de água receptores na classificação prevista no Decreto nº 8.468, de 8 de setembro de 1976, e dá providências correlatas, saliente-se que ocorreram alterações por meio de Deliberações do CRH, conforme previsão legal. Quanto à Resolução CONAMA 396/2008, não há previsão para atendimento do enquadramento de aquíferos no Estado.</t>
  </si>
  <si>
    <t>Variável 2.7. Estudos Especiais de Gestão</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</si>
  <si>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</si>
  <si>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 xml:space="preserve">São Paulo dispõe de estudos específicos para temas de interesse ou prioritários para a gestão de Recursos Hídricos no Estado, como, por exemplo: a) Plano Diretor de Aproveitamento dos Recursos Hídricos para a Macrometrópole Paulista; b) Diretrizes para as Bacias Leste e Oeste (Águas Subterrâneas no Estado de São Paulo Diretrizes de Utilização e Proteção - 2013); c) adesão ao Programa Nacional de Avaliação da Qualidade das Águas - PNQA,  entre o DAEE, CETESB e ANA, que contempla o monitoramento integrado de qualidade e quantidade; d) Plano de Desenvolvimento e Proteção Ambiental dos Mananciais da Região Metropolitana de São Paulo - PDPA, instrumentos de planejamento e gestão que visa orientar as ações do poder público e da sociedade civil voltadas à proteção, recuperação e preservação dos mananciais de interesse regional; e) Estudos sobre o Sistema Aqüífero Guarani - SAG; f) Diagnóstico da Contaminação de Águas Superficiais, Subterrâneas e Sedimentos por Agrotóxicos g) Em 2021 houve repasse de recursos financeiros (Del. CRH º 243/2020) ao IG referente ao "Estudos de detalhe sobre a contaminação por nitrato nas águas subterrâneas em cidades prioritárias do oeste paulista abastecidas pelo Sistema Aquífero Bauru" (estudo sendo desenvolvido com recursos financeiros do PROGESTÃO). </t>
  </si>
  <si>
    <t>Variável 3.1. Base Cartográfica</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</si>
  <si>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</si>
  <si>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As bases cartográficas, produzidas pelo IBGE durante as décadas de 60 a 90, na escala 1: 50.000, foram vetorizadas e são utilizadas pelos órgãos, incluindo o DAEE, para o desenvolvimento dos seus trabalhos. Este produto, embora se encontre bastante desatualizado e apresente problemas derivados dos originais, é o único que recobre todo o território do Estado de São Paulo. O Mapeamento elaborado pelo Instituto Geográfico e Cartográfico (IGC) que se baseia em ortoimagens datadas de 2010/2011 conta com a categoria de informação Hidrografia, na escala 1:25.000, com Padrão de Exatidão Cartográfica Classe A Digital, abrangendo 75% do território do estado de São Paulo.
Os próximos projetos prioritários para a cartografia oficial envolvem a conclusão do mapeamento iniciado em 2010, na escala 1:25.000 mas com precisão da escala 1:10.000, principalmente para obter uma base hidrográfica unificada, atualizada e completa para todo o território paulista. Realizar um novo voo com mapeamento temático das APRMs e mapeamento sistemático para a região metropolitana e bacia hidrográfica do Alto Tietê. Ambos os projetos entraram no plano de metas para 2021/2022, cujos editais de contratação foram publicados no final de 2021, com início dos trabalhos no primeiro semestre de 2022.</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</si>
  <si>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</si>
  <si>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</si>
  <si>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 xml:space="preserve">Existe cadastro de usuários e de infraestrutura hídrica. Compete ao DAEE o cadastramento de usuários de recursos hídricos no Estado de São Paulo, de acordo com a Lei 7.663/91 devem ser cadastrados os seguintes usuários: 1) Usuário Industrial - aquele que utiliza recurso hídrico em empreendimento industrial, seja no processo, no abastecimento ou para uso sanitário e promova o lançamento de efluentes em corpos d'água superficiais; 2) Usuário Urbano Privado - aquele que utiliza recurso hídrico destinado principalmente ao consumo humano, nas chamadas soluções alternativas ou seja, em hotéis, condomínios, clubes, hospitais, shoppings centers, entre outros e promova o lançamento de efluentes em corpos d' água superficiais, mesmo fora do perímetro urbano; 3) Usuário Urbano Público - aquele que utiliza recurso hídrico para abastecimento público (SABESP, DAE's, SAE's, etc.), em regime de concessão ou permissão e 4)  Usuários Públicos - Autarquias, Secretarias, Empresas de Economia Mista, etc., que utilizam água para seu próprio abastecimento e promova o lançamento de efluentes em corpos d'água superficiais, mesmo fora do perímetro urbano. </t>
  </si>
  <si>
    <t>Variável 3.3. Monitoramento Hidrometeorológico</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</si>
  <si>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</si>
  <si>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DAEE opera rede pluviométrica e fluviométrica com cerca de 800 pontos, sendo 250 automatizados. A ampliação e modernização da rede são realizadas com base em levantamento de necessidades nas Unidades de Gerenciamento de Recursos Hídricos – UGRHI do Estado. Considerando que o levantamento de necessidades resulta em uma programação de ampliação/modernização da rede, a cobertura é compatível com o nível da meta. Saliente-se que o Estado de São Paulo monitora ainda Rede Piezométrica Básica, implantada pelo DAEE e operada em parceria com demais instituições, tendo por finalidade fornecer dados básicos ao planejamento e gerenciamento integrado dos recursos hídricos superficiais e subterrâneos estaduais. Destacado por técnicos a necessidade de recursos financeiros contínuos para manutenção das redes existentes.</t>
  </si>
  <si>
    <t>Variável 3.4. Monitoramento de Qualidade de Água</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</si>
  <si>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</si>
  <si>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Em 2021 a meta do programa QualiÁgua consistiu em 240 pontos de monitoramento, sendo 96 desses pontos com medição de vazão, mantendo a meta de 2019/2020. Contudo, em razão da pandemia de COVID-19, foram necessários ajustes na programação da rede de monitoramento de 2021, com redução de pontos e frequência. Desta forma, a rede estadual de qualidade de água da CETESB finalizou esse ano com 448 pontos de monitoramento (3 ou mais amostragens no ano), sendo 224 desse total pertencentes ao programa QualiÁgua. Portanto, em termos do número de pontos, a meta do Programa Progestão foi atingida, uma vez que foram monitorados 93% dos pontos previstos do RNQA.
Os dados obtidos pela Rede da CETESB, incluindo os dos pontos integrados à RNQA, são encaminhados anualmente para a ANA, que é a agência responsável por gerir o SNIRH.</t>
  </si>
  <si>
    <t>Variável 3.5. Sistema de Informações</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</si>
  <si>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</si>
  <si>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 xml:space="preserve">Há diversos sistemas de informação/infraestrutura de dados em operação no Estado de SP exemplos: a) DATAGEO - Portal de acesso a IDEA-SP (Infraestrutura de Dados Espaciais Ambientais do Estado de São Paulo), que disponibiliza Base Territorial Ambiental Unificada desenvolvida pela SIMA  b) Sistema Integrado de Bacias Hidrográficas – SIBH - informações sobre as redes pluviométrica, fluviométricas, piezométricas, operadas pelo DAEE ou órgãos e entidades fornecedoras destes dados; c) INFOÁGUAS/CETESB - Sistema divulgador de informações das redes básicas de monitoramento de qualidade das águas superficiais e subterrâneas operadas pela CETESB; d) QUALIÁGUAS/CETESB - Sistema gerenciador de dados gerados pela Rede Automática de Monitoramento da Qualidade das Águas Superficiais; e) INTERÁGUAS/CETESB - Sistema dedicado a aquisição e manutenção de dados dos pontos da rede de monitoramento de qualidade das águas superficiais; f) SIA-Guarani/CETESB - Sistema especialista em gerenciar a rede de monitoramento da qualidade das águas subterrâneas; g) Sala de Cenários/CETESB - geoportal que conta com informações e ferramentas de apoio à análise no licenciamento com Avaliação de Impacto Ambiental, incluindo dados georreferenciados relacionados a recursos hídricos; h) Sistema de Outorgas (DAEE) e Sistema de Ato Convocatório e Cobrança pelo uso da água (DAEE). </t>
  </si>
  <si>
    <t>Variável 3.6. Pesquisa, Desenvolvimento e Inovação</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</si>
  <si>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</si>
  <si>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Existem ações que envolvem pesquisa, desenvolvimento e inovação no âmbito do SIGRH, mas estas não ocorrem de forma articulada e sinérgica, compondo um Programa estabelecido no Estado para este fim. Recentemente, com o estabelecimento da Lei Federal 13.243/2016, denominada “Novo Marco Legal da Ciência, Tecnologia e Inovação”, São Paulo está discutindo a sua política no tocante à temática e a tendência é a internalização crescente da legislação no SIGRH, com o ordenamento de ações via Planos de Bacia e Plano Estadual de Recursos Hídricos. 
Destacamos algumas ações desenvolvidas em São Paulo: 1) "Delimitação de Perímetros de Proteção de Poços de abastecimento público no Sistema Aquífero Bauru" – estudo que abrangeu 120 municípios paulistas abastecidos com águas subterrâneas, com o fim de implementar área de proteção ao redor dos poços, garantindo água em boa qualidade para a população; 2) inovação na rede de monitoramento automático da CETESB que, uma vez verificado que o sistema de bombeamento ocasionava frequentes paralisações nas estações, teve a concepção alterada para sondas multiparâmetros instaladas diretamente nos corpos hídricos; 3) inovação na rede de monitoramento de águas subterrâneas da CETESB que, através de constituição de rede de poços rasos especialmente destinados ao monitoramento do nível d’água (quantidade) e da qualidade, permite obter a influência das características do ciclo hidrológico sobre os efeitos das fontes de poluição, fornecendo um diagnóstico integrado do balanço hídrico com a qualidade da água; 4) rede de monitoramento de vazões em pequenas bacias, do DAEE, algumas em conjunto com universidades paulistas, com o objetivo de aperfeiçoar as equações de regionalização de vazões do DAEE utilizadas para fins de outorga.</t>
  </si>
  <si>
    <t>Variável 3.7. Modelos e Sistemas de Suporte à Decisão</t>
  </si>
  <si>
    <t>Ferramentas computacionais para sistematização dos procedimentos de análise técnica necessários ao cumprimento de atribuições do órgão gestor, ajustadas à realidade técnico-institucional.</t>
  </si>
  <si>
    <t>O Estado de São Paulo conta com diversos sistemas que dão suporte às decisões de instâncias que integram o SIGRH, destacamos: 1) As estações telemétricas da SABESP registram as variações do nível da água nas represas e dados sobre chuvas, essas informações fornecidas e armazenadas no SSD são utilizadas para atualizar diariamente os níveis dos sistemas produtores da Região Metropolitana do Estado de São Paulo, e geram relatórios que são enviados às áreas operacionais e à alta administração da empresa; 2) a SABESP conta também com o SCOA - Sistema de Controle Operacional do Abastecimento, constituído de Software de supervisão que monitora e controla a distância o nível dos reservatórios, bombas telecomandadas, automáticas, pontos de pressão e de vazão;  3) ferramenta desenvolvida pelo LabSid, laboratório da Escola Politécnica da USP, o SSD-PCJ, com recursos para monitoramento em tempo real, permite a otimização da alocação e a simulação da qualidade da água em um conjunto de bacias, utilizando como base de modelagem o Modelo de Redes de Fluxo AcquaNet, bem como a otimização quantitativamente do sistema, atribuindo prioridades de captação aos diversos usuários, além de realizar análises qualitativas através de uma formulação analítica. 4) Também desenvolvido em parceria com o LabSid, o DAEE conta com um sistema de SSD para seu banco de dados de outorgas. Utilizando uma base de dados cartográfica vetorizada, é possível realizar análises metodológicas de balanço hídrico superficial o que possibilita evoluções nos procedimentos de análise de requerimentos de captações e lançamentos para novas outorgas.</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</si>
  <si>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</si>
  <si>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</si>
  <si>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A Coordenadoria Estadual de Proteção e Defesa Civil e o Instituto Geológico - IPA: Em 2011, por meio do Decreto nº 64.673 de 16 de setembro de 2019 o PDN foi reorganizado, com objetivo de promover o diagnóstico atualizado dos perigos e de riscos de escorregamentos, inundações, erosão e colapso de solo, estabelecendo prioridades para mapeamento de áreas de risco existentes no Estado de São Paulo. Com o IPT,  Desde 03 de dezembro de 2019 o há um convênio da Casa Militar, Coordenadoria Estadual de Proteção e Defesa Civil, o qual atende a necessidade de assessoria e apoio técnico e tecnológico de assuntos prioritários relativos a: Atendimentos de emergência em desastres naturais e tecnológicos; Apoio na operação dos Planos relativos aos trabalhos de Defesa Civil. Quanto a integração com o Departamento de Águas e Energia Elétrica-DAEE, infere-se a operar pontos de monitoramento: DAEE, CEMADEN, ANA, FUNDAG, SAISP. Radares meteorológicos são operados pelo DAEE e UNESP. Na Divisão de Resposta, a Defesa Civil (CEPDEC-SP) comunica os alertas aos municípios, fundamentais para ação preventiva ao desastre.</t>
  </si>
  <si>
    <t xml:space="preserve">Variável 4.1. Outorga de Direito de Uso dos Recursos Hídricos </t>
  </si>
  <si>
    <t>Instrumento de comando e controle que assegura ao usuário a garantia de acesso à água.</t>
  </si>
  <si>
    <t>Existe outorga ou cadastro tanto para captação como para lançamento. De acordo com o artigo 7º das disposições transitórias da Lei 7.663/91 cabe ao DAEE o poder outorgante. Conforme Decreto nº 63.262, de 09/03/2018, que aprovou o novo regulamento da outorga de direitos de uso dos recursos hídricos, deve requisitar a outorga todo usuário que fizer uso ou interferência nos recursos hídricos das seguintes formas: 1) na execução de obras ou serviços que alterem o regime,  a quantidade e a qualidade dos recursos hídricos, superficiais ou subterrâneos; 2) na execução de obras de extração de águas subterrâneas; 3) na derivação de água de seu curso ou depósito, superficial ou subterrâneo; 4) no lançamento de efluentes nos corpos d'água. A Portaria DAEE nº 3.280/2020 (que altera Portaria 1.630 reti-ratificada em 21/03/2018)  estabelece os procedimentos de natureza técnica e administrativa para obtenção de manifestação e outorga de direito de uso e de interferência em recursos hídricos, sendo os critérios e os procedimentos para aferição dos usos e interferências isentos de outorga definidos pela Portaria DAEE nº 1.631/2017 (Reti-ratificada em 21/03/2018).</t>
  </si>
  <si>
    <t>Variável 4.2. Fiscalização</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</si>
  <si>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</si>
  <si>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Durante o ano de 2017 foi concluído o desenvolvimento do Sistema de Outorga Eletrônica, ativado em 09 de março de 2018. Foi viabilizada a edição do Decreto nº 63.262, de 09 de março de 2018, que aprovou o novo Regulamento dos artigos 9º a 13 da Lei nº 7.663/91 (que estabelece normas de orientação à Política Estadual de Recursos Hídricos bem como ao Sistema Integrado de Gerenciamento de Recursos Hídricos) dedicando à fiscalização os arts. 17 a 22. A agilidade proporcionada pela outorga eletrônica possibilitará que os técnicos possam dedicar um maior número de horas à fiscalização uma vez liberados do processamento manual. Em atendimento à recomendação do Tribunal de Contas do Estado e às rotinas implementadas das diretorias de bacias, foi instituido por meio da Portaria 318/2020 Programa de  Fiscalização Continuada PROFISC-DAEE que prevê  fiscalização progressiva dos usos de água e intervencões em corpo hídricos  em todo estado de São Paulo, observadas as especificidades de cada região.</t>
  </si>
  <si>
    <t>Variável 4.3.Cobrança</t>
  </si>
  <si>
    <t xml:space="preserve">Instrumento econômico de gestão de recursos hídricos cujos valores visam a reconhecer a água como bem econômico, estimular o uso racional e arrecadar recursos para a gestão e para a recuperação dos recursos hídricos. </t>
  </si>
  <si>
    <t>A cobrança pelo uso da água foi instituída pela Lei nº 12.183/2005 e regulamentada, para os usuários urbanos e industriais, pelo Decreto nº 50.667/2006. 
Das 22 Unidades de Gerenciamento de Recursos Hídricos - UGRHI do Estado, 21* iniciaram a cobrança (emissão de boletos) entre 2007 e  2021. Para 2022 está previsto o início da cobrança nas UGRHIs 03-Litoral Norte.  Os valores cobrados são aqueles estipulados nos estudos de andamentação da cobrança de cada UGRHI, estando prevista sua atualização após dois anos da implantação, sendo que para a UGRHI 5-PCJ os valores foram revisados em 2015.  
*Destaca-se que as UGRHIs 20 e 21 fazem parte de apenas um colegiado, CBH - AGUAPEÍ-PEIXE.</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</si>
  <si>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</si>
  <si>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</si>
  <si>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O Fundo Estadual de Recursos Hídricos - FEHIDRO tem por objetivo dar suporte financeiro à implementação da Política Estadual de Recursos Hídricos e às ações correspondentes. Atualmente, a cobrança pelo uso da água,  instituída pela Lei nº 12.183/2005 e regulamentada para os usuários urbanos e industriais pelo Decreto nº 50.667/2006, está em implantação no Estado de São Paulo, sendo que dos 21 Comitês de Bacias Hidrográficas (CBHs), 20 CBHs já possuem cobrança implantada, tendo arrecadado no ano de 2021 aproximadamente R$ 171 milhões. Com relação à Compensação Financeira pela Utilização de Recursos Hídricos - CFURH, os repasses foram de aproximadamente R$ 41 milhões em 2021.</t>
  </si>
  <si>
    <t>Variável 4.5. Infraestrutura Hídrica</t>
  </si>
  <si>
    <t>Participação da área de recursos hídricos na gestão de infraestrutura hídrica (planejamento de obras, administração, manutenção, operação etc.).</t>
  </si>
  <si>
    <t>A área de recursos hídricos tem participação na gestão da infraestrutura hídrica, atuando de forma não restrita aos aspectos regulatórios básicos, como se pode verificar através dos documentos, vigentes no Estado, destacados a seguir: 1) Manual de manutenção e operação de poços tubulares profundos; 2) Portaria de norma de construção de poços tubulares; 3) Guia prático para projetos de pequenas obras hidráulicas; 4) Alternativas de ampliação da disponibilidade dos recursos hídricos contidas no Estudo da Macrometrópole; 5) Licitação para construção das barragens do PCJ; 6) Portarias de outorga Sistema Cantareira, Transferência Paraíba/Atibainha, São Lourenço e 7) Procedimentos de operação dos sistemas da SABESP.</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</si>
  <si>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</si>
  <si>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</si>
  <si>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O Fundo Estadual de Recursos Hídricos – FEHIDRO foi criado pela Lei estadual nº 7.663, de 30 de dezembro de 1991, que estabeleceu normas de orientação à Política Estadual de Recursos Hídricos e ao Sistema Integrado de Gerenciamento de Recursos Hídricos, e regulamentado pelo Decreto estadual nº 48.896, de 26 de agosto de 2004. Para seu pleno funcionamento, foram instituídos também documentos infralegais, estabelecidos por deliberações do Conselho de Orientação do FEHIDRO: os Manuais de Procedimentos Operacionais do FEHIDRO, de Investimento e de Custeio, que trazem maiores informações quanto aos procedimentos e trâmites relativos ao FEHIDRO.
Atualmente a cobrança pelo uso da água para usuários urbanos e industriais está em implantação no Estado de São Paulo, sendo que 20 CBHs já encontram-se com a cobrança plenamente implantada.</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</si>
  <si>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</si>
  <si>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</si>
  <si>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 Programa Município Verde e Azulque conta com a participação de 623 municípios, dos quais 389 enviaram documentos comprobatórios de realização de ações ; 2) Projeto GEF (Conexão Mata Atlântica). No PSA Proteção ocorreram 406 propostas válidas, sendo 299 de Conservação e 107 de Restauração, com área total de 10.586,31 ha. Foram assinados 107 contratos, com área total de 767,64 ha para restauração. No PSA Uso Múltiplo, foram apresentadas 631 propostas válidas, 481 contratos assinados, com área total de 12.419,51 ha.3) Projeto FEHIDRO Monitoramento dos impactos da implantação de sistemas agroflorestais -SAFs aos recursos hídricos e biodiversidade: projeto iniciado em setembro/19 que tem como eixos o monitoramento de alguns dos 600ha de SAFs implantados entre 2013 e 2017 pelo Projeto Microbacias II e capacitação aos agricultores participantes do projeto FEHIDRO. Em 2021 foram realizadas seis campanhas de monitoramento dos SAFs; 5) Protocolo Agroambiental com o Setor Sucroenergético – Etanol Mais Verde – em parceria com o setor produtivo, a SAA e a CETESB. 6) Protocolo de Transição Agroecológica - Há 354 agricultores em processo de transição agroecológica, com base nos procedimentos do Protocolo. 7) Operação Corta Foto - Sistema Estadual de Prevenção e Combate a Incêndios Florestais, que visa: diminuir os focos de incêndio no estado; reduzir as emissões de gases de efeito estufa (GEE) oriundas das queimadas; proteger áreas com cobertura vegetal contra incêndios; erradicar a prática irregular do uso do fogo, respeitando o disposto no Decreto Estadual nº 56.571/2010; e fomentar o desenvolvimento de alternativas ao uso do fogo para o manejo agrícola, pastoril e florestal. Sob coordenação da CFB, é integrado pela Defesa Civil, Corpo de Bombeiros, Polícia Ambiental Militar, Cetesb, Fundação Florestal e Instituto Ambiental. Em 2021 327 municípios do Estado eram parceiros do projeto.</t>
  </si>
  <si>
    <t>Quadro-Resumo</t>
  </si>
  <si>
    <t>META II.2 – Variáveis Legais, Institucionais e de Articulação Social</t>
  </si>
  <si>
    <t>Variáveis</t>
  </si>
  <si>
    <t>Nível Alcançado</t>
  </si>
  <si>
    <t>(Autoavaliação)</t>
  </si>
  <si>
    <t>1.1)</t>
  </si>
  <si>
    <t xml:space="preserve">Organização Institucional </t>
  </si>
  <si>
    <t>1.2)</t>
  </si>
  <si>
    <t>Gestão de Processos</t>
  </si>
  <si>
    <t>1.3)</t>
  </si>
  <si>
    <t>Arcabouço Legal</t>
  </si>
  <si>
    <t>1.4)</t>
  </si>
  <si>
    <t>Conselho Estadual de Recursos Hídricos</t>
  </si>
  <si>
    <t>1.5)</t>
  </si>
  <si>
    <t>Comitês de Bacias e Outros Organismos Colegiados</t>
  </si>
  <si>
    <t>1.6)</t>
  </si>
  <si>
    <t>Agências de Água ou de Bacia ou Similares</t>
  </si>
  <si>
    <t>1.7)</t>
  </si>
  <si>
    <t>Comunicação Social e Difusão de Informações</t>
  </si>
  <si>
    <t>1.8)</t>
  </si>
  <si>
    <t xml:space="preserve">Capacitação </t>
  </si>
  <si>
    <t>1.9)</t>
  </si>
  <si>
    <t>Articulação com Setores Usuários e Transversais</t>
  </si>
  <si>
    <t>META II.3 –  Variáveis de Planejamento</t>
  </si>
  <si>
    <t>2.1)</t>
  </si>
  <si>
    <t>Balanço Hídrico</t>
  </si>
  <si>
    <t>2.2)</t>
  </si>
  <si>
    <t>Divisão Hidrográfica</t>
  </si>
  <si>
    <t>2.3)</t>
  </si>
  <si>
    <t xml:space="preserve">Planejamento Estratégico </t>
  </si>
  <si>
    <t>2.4)</t>
  </si>
  <si>
    <t>Plano Estadual de Recursos Hídricos</t>
  </si>
  <si>
    <t>2.5)</t>
  </si>
  <si>
    <t>Planos de Bacias</t>
  </si>
  <si>
    <t>2.6)</t>
  </si>
  <si>
    <t>Enquadramento</t>
  </si>
  <si>
    <t>2.7)</t>
  </si>
  <si>
    <t>Estudos Especiais de Gestão</t>
  </si>
  <si>
    <t>META II.4 –  Variáveis de Informação e Suporte</t>
  </si>
  <si>
    <t>3.1)</t>
  </si>
  <si>
    <t>Base Cartográfica</t>
  </si>
  <si>
    <t>3.2)</t>
  </si>
  <si>
    <t>Cadastro de Usuários, Usos e Interferências</t>
  </si>
  <si>
    <t>3.3)</t>
  </si>
  <si>
    <t>Monitoramento Hidrometeorológico</t>
  </si>
  <si>
    <t>3.4)</t>
  </si>
  <si>
    <t>Monitoramento de Qualidade de Água</t>
  </si>
  <si>
    <t>3.5)</t>
  </si>
  <si>
    <t>Sistema de Informações</t>
  </si>
  <si>
    <t>3.6)</t>
  </si>
  <si>
    <t>Pesquisa, Desenvolvimento e Inovação</t>
  </si>
  <si>
    <t>3.7)</t>
  </si>
  <si>
    <t>Modelos e Sistemas de Suporte à Decisão</t>
  </si>
  <si>
    <t>3.8)</t>
  </si>
  <si>
    <t>Gestão de Eventos Críticos</t>
  </si>
  <si>
    <t>META II.5 –  Variáveis Operacionais</t>
  </si>
  <si>
    <t>4.1)</t>
  </si>
  <si>
    <t>Outorga de Direito de Uso dos Recursos Hídricos</t>
  </si>
  <si>
    <t>4.2)</t>
  </si>
  <si>
    <t xml:space="preserve">Fiscalização </t>
  </si>
  <si>
    <t>4.3)</t>
  </si>
  <si>
    <t>Cobrança</t>
  </si>
  <si>
    <t>4.4)</t>
  </si>
  <si>
    <t xml:space="preserve">Sustentabilidade Financeira </t>
  </si>
  <si>
    <t>4.5)</t>
  </si>
  <si>
    <t>Infraestrutura Hídrica</t>
  </si>
  <si>
    <t>4.6)</t>
  </si>
  <si>
    <t>Fundo Estadual de Recursos Hídricos</t>
  </si>
  <si>
    <t>4.7)</t>
  </si>
  <si>
    <t xml:space="preserve">Programas e Projetos Indutores </t>
  </si>
  <si>
    <t>1.1</t>
  </si>
  <si>
    <t>Não existe área da Administração Pública atuando na gestão de recursos hídricos.</t>
  </si>
  <si>
    <t>Existe uma área da Administração Pública atuando na gestão de recursos hídricos mas esta ainda não está estruturada em termos de recursos materiais e humanos necessários ao desempenho de suas atribuições.</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</si>
  <si>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</si>
  <si>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</si>
  <si>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</si>
  <si>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1.2</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</si>
  <si>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</si>
  <si>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</si>
  <si>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a execução da maioria de suas atribuições institucionais.</t>
  </si>
  <si>
    <t>1.3</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</si>
  <si>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</si>
  <si>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</si>
  <si>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</si>
  <si>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</si>
  <si>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1.4</t>
  </si>
  <si>
    <t>Não existe previsão de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</si>
  <si>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</si>
  <si>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</si>
  <si>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</si>
  <si>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</si>
  <si>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1.5</t>
  </si>
  <si>
    <t>Não existem comitês estaduais de bacias instalados nem organismos colegiados de recursos hídricos (associações de usuários, comissões de açudes ou similares).</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</si>
  <si>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</si>
  <si>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</si>
  <si>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</si>
  <si>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1.6</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</si>
  <si>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</si>
  <si>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</si>
  <si>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</si>
  <si>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</si>
  <si>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</si>
  <si>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1.7</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</si>
  <si>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</si>
  <si>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</si>
  <si>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</si>
  <si>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1.8</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</si>
  <si>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</si>
  <si>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</si>
  <si>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</si>
  <si>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</si>
  <si>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1.9</t>
  </si>
  <si>
    <t>Não há articulação do poder público com os setores usuários e transversais;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</si>
  <si>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</si>
  <si>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</si>
  <si>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Há processo consolidado de articulação do poder público com os setores usuários e transversais (parcerias, acordos de cooperação, convênios ou outros instrumentos).</t>
  </si>
  <si>
    <t>2.1</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</si>
  <si>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</si>
  <si>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</si>
  <si>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</si>
  <si>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 conhecimento adequado da relação entre as demandas e disponibilidades hídricas sob domínio estadual (águas superficiais e subterrâneas) em todo o território, por meio de estudos específicos ou planos de recursos hídricos.</t>
  </si>
  <si>
    <t>2.2</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</si>
  <si>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</si>
  <si>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</si>
  <si>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</si>
  <si>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Há uma divisão hidrográfica em escala adequada e formalmente estabelecida (por Lei, por Decreto ou por Resolução do Conselho Estadual), utilizada como unidade de gestão pela área de recursos hídricos e ambiental.</t>
  </si>
  <si>
    <t>2.3</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</si>
  <si>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</si>
  <si>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</si>
  <si>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</si>
  <si>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</si>
  <si>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2.4</t>
  </si>
  <si>
    <t>Não existe Plano Estadual de Recursos Hídricos.</t>
  </si>
  <si>
    <t>Não existe Plano Estadual de Recursos Hídricos, mas existem alguns estudos que permitem algum nível de planejamento em âmbito estadual.</t>
  </si>
  <si>
    <t>Existe Plano Estadual de Recursos Hídricos, mas há necessidade de atualizações e revisões ou sua implementação é incipiente (até 10% de ações implementadas).</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</si>
  <si>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</si>
  <si>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</si>
  <si>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2.5</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</si>
  <si>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</si>
  <si>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</si>
  <si>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</si>
  <si>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</si>
  <si>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2.6</t>
  </si>
  <si>
    <t>Não existem corpos hídricos superficiais ou subterrâneos enquadrados nos termos das Resoluções CONAMA nº 357/2005 e 396/2008, nem estudos ou propostas para enquadramento das águas subterrâneas ou superficiais de domínio estadual.</t>
  </si>
  <si>
    <t>Não existem corpos hídricos superficiais ou subterrâneos enquadrados nos termos das Resoluções CONAMA nº 357/2005 e 396/2008, mas existem alguns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</si>
  <si>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</si>
  <si>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</si>
  <si>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2.7</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</si>
  <si>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</si>
  <si>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</si>
  <si>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</si>
  <si>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</si>
  <si>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3.1</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</si>
  <si>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</si>
  <si>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</si>
  <si>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</si>
  <si>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</si>
  <si>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</si>
  <si>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3.2</t>
  </si>
  <si>
    <t>Não existe cadastro de usuários, usos e interferências.</t>
  </si>
  <si>
    <t>Existe cadastro de usuários, usos e interferências para até 50% da demanda estimada.</t>
  </si>
  <si>
    <t>Existe cadastro de usuários, usos e interferências para mais de 50% da demanda estimada.</t>
  </si>
  <si>
    <t>3.3</t>
  </si>
  <si>
    <t>Não existem redes pluviométricas e fluviométricas operadas em âmbito estadual, próprias ou mistas (operadas em articulação com ANA/CPRM), a não ser aquelas operadas pelos setores usuários.</t>
  </si>
  <si>
    <t>Não existem redes pluviométricas e fluviométricas operadas em âmbito estadual, próprias ou mistas (operadas em articulação com ANA/CPRM), mas há um planejamento para implantação das mesmas.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</si>
  <si>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</si>
  <si>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</si>
  <si>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Existem redes pluviométricas e fluviométricas operadas em âmbito estadual, próprias ou mistas, bem como um planejamento para implantação, ampliação e modernização dessas redes, e a cobertura é igual ou superior a 50% da rede planejada.</t>
  </si>
  <si>
    <t>3.4</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</si>
  <si>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</si>
  <si>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</si>
  <si>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</si>
  <si>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</si>
  <si>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3.5</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</si>
  <si>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</si>
  <si>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</si>
  <si>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</si>
  <si>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</si>
  <si>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3.6</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</si>
  <si>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</si>
  <si>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</si>
  <si>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</si>
  <si>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</si>
  <si>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3.7</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</si>
  <si>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</si>
  <si>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</si>
  <si>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</si>
  <si>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</si>
  <si>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</si>
  <si>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</si>
  <si>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</si>
  <si>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</si>
  <si>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4.1</t>
  </si>
  <si>
    <t>Não há ainda emissão de outorga de direito de recursos hídricos para captação de água ou para lançamento de efluentes.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</si>
  <si>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</si>
  <si>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</si>
  <si>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</si>
  <si>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4.2</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</si>
  <si>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</si>
  <si>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</si>
  <si>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</si>
  <si>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</si>
  <si>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4.3</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</si>
  <si>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</si>
  <si>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</si>
  <si>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</si>
  <si>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</si>
  <si>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</si>
  <si>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4.4</t>
  </si>
  <si>
    <t>O sistema estadual de recursos hídricos não possui arrecadação própria.</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</si>
  <si>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</si>
  <si>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</si>
  <si>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</si>
  <si>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4.5</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</si>
  <si>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</si>
  <si>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</si>
  <si>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</si>
  <si>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4.6</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</si>
  <si>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</si>
  <si>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</si>
  <si>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</si>
  <si>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</si>
  <si>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</si>
  <si>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4.7</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</si>
  <si>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</si>
  <si>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</si>
  <si>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</si>
  <si>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Variáveis a serem avaliadas</t>
  </si>
  <si>
    <t>Tipologia</t>
  </si>
  <si>
    <t>Avaliação Facultativa</t>
  </si>
  <si>
    <r>
      <t>N</t>
    </r>
    <r>
      <rPr>
        <b/>
        <u/>
        <vertAlign val="superscript"/>
        <sz val="12"/>
        <color indexed="8"/>
        <rFont val="Arial"/>
        <family val="2"/>
      </rPr>
      <t>o</t>
    </r>
  </si>
  <si>
    <t>Identificação</t>
  </si>
  <si>
    <t>A</t>
  </si>
  <si>
    <t>B</t>
  </si>
  <si>
    <t>C</t>
  </si>
  <si>
    <t>D</t>
  </si>
  <si>
    <t>Não</t>
  </si>
  <si>
    <t>Sim</t>
  </si>
  <si>
    <t>Agências de água ou de bacia ou similares</t>
  </si>
  <si>
    <t>Comunicação social e difusão de informações ão</t>
  </si>
  <si>
    <t>Planejamento Estratégico</t>
  </si>
  <si>
    <t>Cadastros de usuários, usos e interferências</t>
  </si>
  <si>
    <t>Gestão Eventos Críticos</t>
  </si>
  <si>
    <t>Outorga de Direito de Uso</t>
  </si>
  <si>
    <t>Sustentabilidade Financeira do Sistema de Gestão</t>
  </si>
  <si>
    <t>Programas Indutores</t>
  </si>
  <si>
    <t>Variável</t>
  </si>
  <si>
    <t>UF</t>
  </si>
  <si>
    <t>Informação1</t>
  </si>
  <si>
    <t>Informação2</t>
  </si>
  <si>
    <t>Informação3</t>
  </si>
  <si>
    <t>AC</t>
  </si>
  <si>
    <t>Tipologia A</t>
  </si>
  <si>
    <t>Nº 5.698 de 26/04/2013</t>
  </si>
  <si>
    <t>046/2018/ANA</t>
  </si>
  <si>
    <t>s</t>
  </si>
  <si>
    <t>n</t>
  </si>
  <si>
    <t>AL</t>
  </si>
  <si>
    <t>Tipologia C</t>
  </si>
  <si>
    <t>Nº 26.748 de 18/06/2013</t>
  </si>
  <si>
    <t>055/2017/ANA</t>
  </si>
  <si>
    <t>AM</t>
  </si>
  <si>
    <t>Nº 34.059 de 09/10/2013</t>
  </si>
  <si>
    <t>052/2018/ANA</t>
  </si>
  <si>
    <t>AP</t>
  </si>
  <si>
    <t>Nº 3.527 de 26/06/2014</t>
  </si>
  <si>
    <t>076/2015/ANA</t>
  </si>
  <si>
    <t>BA</t>
  </si>
  <si>
    <t>Nº 14.955 de 10/02/2014</t>
  </si>
  <si>
    <t>049/2018/ANA</t>
  </si>
  <si>
    <t>CE</t>
  </si>
  <si>
    <t>Tipologia D</t>
  </si>
  <si>
    <t>Nº 31.387 de 10/01/2014</t>
  </si>
  <si>
    <t>038/2019/ANA</t>
  </si>
  <si>
    <t>DF</t>
  </si>
  <si>
    <t>Nº 35.507 de 05/06/2014</t>
  </si>
  <si>
    <t>023/2016/ANA</t>
  </si>
  <si>
    <t>ES</t>
  </si>
  <si>
    <t>Nº 3.544-R de 19/03/2014</t>
  </si>
  <si>
    <t>050/2018/ANA</t>
  </si>
  <si>
    <t>GO</t>
  </si>
  <si>
    <t>Tipologia B</t>
  </si>
  <si>
    <t>Nº 8.001 de 20/09/2013</t>
  </si>
  <si>
    <t>059/2017/ANA</t>
  </si>
  <si>
    <t>MA</t>
  </si>
  <si>
    <t>Nº 29.302 de 15/08/2013</t>
  </si>
  <si>
    <t>053/2018/ANA</t>
  </si>
  <si>
    <t>MG</t>
  </si>
  <si>
    <t>Nº 46.465 de 27/03/2014</t>
  </si>
  <si>
    <t>030/2019/ANA</t>
  </si>
  <si>
    <t>MS</t>
  </si>
  <si>
    <t>Nº 13.649 de 06/06/2013</t>
  </si>
  <si>
    <t>041/2018/ANA</t>
  </si>
  <si>
    <t>MT</t>
  </si>
  <si>
    <t>Nº 1.815 de 20/06/2013</t>
  </si>
  <si>
    <t>072/2017/ANA</t>
  </si>
  <si>
    <t>PA</t>
  </si>
  <si>
    <t>Nº 886 de 31/10/2013</t>
  </si>
  <si>
    <t>047/2019/ANA</t>
  </si>
  <si>
    <t>PB</t>
  </si>
  <si>
    <t>Nº 33.861 de 22/04/2013</t>
  </si>
  <si>
    <t>050/2017/ANA</t>
  </si>
  <si>
    <t>PE</t>
  </si>
  <si>
    <t>Nº 40.202 de 13/12/2013</t>
  </si>
  <si>
    <t>054/2018/ANA</t>
  </si>
  <si>
    <t>PI</t>
  </si>
  <si>
    <t>Nº 15.270 de 16/07/2013</t>
  </si>
  <si>
    <t>038/2017/ANA</t>
  </si>
  <si>
    <t>PR</t>
  </si>
  <si>
    <t>Nº 8.410 de 21/06/2013</t>
  </si>
  <si>
    <t>049/2017/ANA</t>
  </si>
  <si>
    <t>RJ</t>
  </si>
  <si>
    <t>Nº 44.445 de 18/10/2013</t>
  </si>
  <si>
    <t>--</t>
  </si>
  <si>
    <t>RN</t>
  </si>
  <si>
    <t>Nº 23.745 de 10/09/2013</t>
  </si>
  <si>
    <t>048/2018/ANA</t>
  </si>
  <si>
    <t>RO</t>
  </si>
  <si>
    <t>Nº 18.045 de 24/07/2013</t>
  </si>
  <si>
    <t>040/2017/ANA</t>
  </si>
  <si>
    <t>RR</t>
  </si>
  <si>
    <t>Nº 16.699 de 24/02/2014</t>
  </si>
  <si>
    <t>046/2019/ANA</t>
  </si>
  <si>
    <t>RS</t>
  </si>
  <si>
    <t>Nº 50.740 de 14/10/2013</t>
  </si>
  <si>
    <t>055/2018/ANA</t>
  </si>
  <si>
    <t>SC</t>
  </si>
  <si>
    <t>Nº 1.682 de 14/08/2013</t>
  </si>
  <si>
    <t>042/2019/ANA</t>
  </si>
  <si>
    <t>SE</t>
  </si>
  <si>
    <t>Nº 29.412 de 15/08/2013</t>
  </si>
  <si>
    <t>065/2017/ANA</t>
  </si>
  <si>
    <t>Nº 60.895 de 19/11/2014</t>
  </si>
  <si>
    <t>007/2021/ANA</t>
  </si>
  <si>
    <t>TO</t>
  </si>
  <si>
    <t>Nº 4.915 de 22/10/2013</t>
  </si>
  <si>
    <t>047/2018/ANA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</si>
</sst>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indexed="8"/>
      <name val="Calibri"/>
      <family val="2"/>
    </font>
    <font>
      <b/>
      <sz val="14"/>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63">
    <xf numFmtId="0" fontId="0" fillId="0" borderId="0" xfId="0"/>
    <xf numFmtId="0" fontId="7" fillId="0" borderId="3"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horizontal="justify" vertical="center" wrapText="1"/>
    </xf>
    <xf numFmtId="0" fontId="9" fillId="0" borderId="4" xfId="0" applyFont="1" applyBorder="1" applyAlignment="1">
      <alignment vertical="center" wrapText="1"/>
    </xf>
    <xf numFmtId="0" fontId="10" fillId="0" borderId="0" xfId="0" applyFont="1" applyAlignment="1">
      <alignment horizontal="center" vertical="center" wrapText="1"/>
    </xf>
    <xf numFmtId="0" fontId="0" fillId="0" borderId="1" xfId="0" applyBorder="1" applyAlignment="1">
      <alignment horizontal="center" vertical="center"/>
    </xf>
    <xf numFmtId="0" fontId="0" fillId="3" borderId="0" xfId="0" applyFill="1"/>
    <xf numFmtId="1" fontId="10" fillId="0" borderId="4" xfId="0" applyNumberFormat="1" applyFont="1" applyBorder="1" applyAlignment="1">
      <alignment horizontal="center" vertical="center" wrapText="1"/>
    </xf>
    <xf numFmtId="1" fontId="10" fillId="2" borderId="4"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5" fillId="0" borderId="0" xfId="0" applyFont="1" applyAlignment="1">
      <alignment vertical="center"/>
    </xf>
    <xf numFmtId="0" fontId="15" fillId="0" borderId="0" xfId="0" applyFont="1"/>
    <xf numFmtId="0" fontId="15" fillId="0" borderId="0" xfId="0" applyFont="1" applyAlignment="1">
      <alignment horizontal="center" vertical="center"/>
    </xf>
    <xf numFmtId="0" fontId="7" fillId="0" borderId="1" xfId="0" applyFont="1" applyBorder="1" applyAlignment="1">
      <alignment horizontal="center" vertical="center" wrapText="1"/>
    </xf>
    <xf numFmtId="0" fontId="21" fillId="3" borderId="0" xfId="0" applyFont="1" applyFill="1" applyAlignment="1">
      <alignment horizontal="center"/>
    </xf>
    <xf numFmtId="0" fontId="0" fillId="0" borderId="0" xfId="0" applyAlignment="1">
      <alignment horizontal="center"/>
    </xf>
    <xf numFmtId="0" fontId="0" fillId="4" borderId="0" xfId="0" applyFill="1"/>
    <xf numFmtId="0" fontId="3" fillId="3" borderId="0" xfId="0" applyFont="1" applyFill="1"/>
    <xf numFmtId="0" fontId="16" fillId="3" borderId="0" xfId="0" applyFont="1" applyFill="1"/>
    <xf numFmtId="0" fontId="0" fillId="3" borderId="0" xfId="0" applyFill="1" applyAlignment="1">
      <alignment horizontal="right"/>
    </xf>
    <xf numFmtId="0" fontId="1" fillId="3" borderId="0" xfId="0" applyFont="1" applyFill="1" applyAlignment="1">
      <alignment vertical="center"/>
    </xf>
    <xf numFmtId="0" fontId="1" fillId="3" borderId="1" xfId="0" applyFont="1" applyFill="1" applyBorder="1" applyAlignment="1" applyProtection="1">
      <alignment horizontal="center" vertical="center"/>
      <protection locked="0"/>
    </xf>
    <xf numFmtId="0" fontId="12" fillId="3" borderId="0" xfId="0" applyFont="1" applyFill="1"/>
    <xf numFmtId="0" fontId="0" fillId="5" borderId="0" xfId="0" applyFill="1"/>
    <xf numFmtId="0" fontId="15" fillId="5" borderId="0" xfId="0" applyFont="1" applyFill="1"/>
    <xf numFmtId="0" fontId="1" fillId="3" borderId="0" xfId="0" applyFont="1" applyFill="1" applyAlignment="1">
      <alignment horizontal="left" vertical="center"/>
    </xf>
    <xf numFmtId="0" fontId="17" fillId="3" borderId="0" xfId="0" applyFont="1" applyFill="1"/>
    <xf numFmtId="0" fontId="15" fillId="3" borderId="0" xfId="0" applyFont="1" applyFill="1"/>
    <xf numFmtId="0" fontId="0" fillId="3" borderId="0" xfId="0" applyFill="1" applyAlignment="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xf numFmtId="0" fontId="0" fillId="5" borderId="0" xfId="0" applyFill="1" applyAlignment="1">
      <alignment horizontal="center"/>
    </xf>
    <xf numFmtId="0" fontId="20" fillId="5" borderId="0" xfId="1" applyFont="1" applyFill="1" applyBorder="1" applyProtection="1"/>
    <xf numFmtId="0" fontId="0" fillId="0" borderId="0" xfId="0" applyAlignment="1">
      <alignment horizontal="right"/>
    </xf>
    <xf numFmtId="0" fontId="1" fillId="0" borderId="0" xfId="0" applyFont="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0" fontId="0" fillId="0" borderId="5" xfId="0" applyBorder="1"/>
    <xf numFmtId="0" fontId="1" fillId="0" borderId="5" xfId="0" applyFont="1" applyBorder="1"/>
    <xf numFmtId="0" fontId="12" fillId="0" borderId="5" xfId="0" applyFont="1" applyBorder="1"/>
    <xf numFmtId="0" fontId="11" fillId="0" borderId="5" xfId="0" applyFont="1" applyBorder="1"/>
    <xf numFmtId="0" fontId="12" fillId="0" borderId="0" xfId="0" applyFont="1"/>
    <xf numFmtId="0" fontId="11" fillId="0" borderId="0" xfId="0" applyFont="1"/>
    <xf numFmtId="0" fontId="6" fillId="0" borderId="0" xfId="0" applyFont="1"/>
    <xf numFmtId="0" fontId="1" fillId="0" borderId="0" xfId="0" applyFont="1" applyAlignment="1">
      <alignment horizontal="left" vertical="center"/>
    </xf>
    <xf numFmtId="0" fontId="22" fillId="7" borderId="0" xfId="0" applyFont="1" applyFill="1"/>
    <xf numFmtId="0" fontId="22" fillId="7" borderId="2" xfId="0" applyFont="1" applyFill="1" applyBorder="1"/>
    <xf numFmtId="0" fontId="0" fillId="7" borderId="0" xfId="0" applyFill="1"/>
    <xf numFmtId="0" fontId="0" fillId="7" borderId="2" xfId="0" applyFill="1" applyBorder="1"/>
    <xf numFmtId="0" fontId="22" fillId="3" borderId="0" xfId="0" applyFont="1" applyFill="1"/>
    <xf numFmtId="0" fontId="12" fillId="3" borderId="0" xfId="0" applyFont="1" applyFill="1" applyAlignment="1">
      <alignment horizontal="left"/>
    </xf>
    <xf numFmtId="0" fontId="1" fillId="3" borderId="0" xfId="0" applyFont="1" applyFill="1" applyAlignment="1">
      <alignment horizontal="right"/>
    </xf>
    <xf numFmtId="0" fontId="1" fillId="6" borderId="19" xfId="0" applyFont="1" applyFill="1" applyBorder="1" applyAlignment="1" applyProtection="1">
      <alignment horizontal="center" vertical="center"/>
      <protection locked="0"/>
    </xf>
    <xf numFmtId="0" fontId="15" fillId="3" borderId="0" xfId="0" applyFont="1" applyFill="1" applyAlignment="1">
      <alignment horizontal="left" vertical="center" wrapText="1"/>
    </xf>
    <xf numFmtId="0" fontId="15" fillId="3" borderId="2" xfId="0" applyFont="1" applyFill="1" applyBorder="1" applyAlignment="1">
      <alignment horizontal="left" vertical="center" wrapText="1"/>
    </xf>
    <xf numFmtId="0" fontId="4" fillId="0" borderId="0" xfId="0" applyFont="1" applyAlignment="1">
      <alignment horizontal="center" vertical="center" wrapText="1"/>
    </xf>
    <xf numFmtId="0" fontId="0" fillId="3" borderId="0" xfId="0" applyFill="1" applyAlignment="1">
      <alignment vertical="center"/>
    </xf>
    <xf numFmtId="0" fontId="0" fillId="0" borderId="0" xfId="0" applyAlignment="1">
      <alignment horizontal="center" vertical="center"/>
    </xf>
    <xf numFmtId="0" fontId="0" fillId="0" borderId="0" xfId="0" quotePrefix="1"/>
    <xf numFmtId="0" fontId="0" fillId="0" borderId="0" xfId="0" quotePrefix="1" applyAlignment="1">
      <alignment horizontal="center" vertical="center"/>
    </xf>
    <xf numFmtId="0" fontId="1" fillId="3" borderId="0" xfId="0" applyFont="1" applyFill="1"/>
    <xf numFmtId="0" fontId="1" fillId="0" borderId="0" xfId="0" applyFont="1" applyAlignment="1">
      <alignment vertical="top" wrapText="1"/>
    </xf>
    <xf numFmtId="0" fontId="12" fillId="3" borderId="0" xfId="0" applyFont="1" applyFill="1" applyAlignment="1">
      <alignment horizontal="justify" vertical="center" wrapText="1"/>
    </xf>
    <xf numFmtId="0" fontId="12" fillId="3" borderId="0" xfId="0" applyFont="1" applyFill="1" applyAlignment="1">
      <alignment horizontal="left" vertical="top" wrapText="1"/>
    </xf>
    <xf numFmtId="0" fontId="12" fillId="3" borderId="0" xfId="0" applyFont="1" applyFill="1" applyAlignment="1">
      <alignment horizontal="left"/>
    </xf>
    <xf numFmtId="0" fontId="2" fillId="3" borderId="0" xfId="0" applyFont="1" applyFill="1" applyAlignment="1">
      <alignment horizontal="center" vertical="center"/>
    </xf>
    <xf numFmtId="0" fontId="1" fillId="3" borderId="0" xfId="0" applyFont="1" applyFill="1" applyAlignment="1">
      <alignment horizontal="right"/>
    </xf>
    <xf numFmtId="0" fontId="24" fillId="3" borderId="0" xfId="0" applyFont="1" applyFill="1" applyAlignment="1">
      <alignment horizontal="center" vertical="center"/>
    </xf>
    <xf numFmtId="0" fontId="1" fillId="3" borderId="0" xfId="0" applyFont="1" applyFill="1" applyAlignment="1">
      <alignment horizontal="right" vertical="center"/>
    </xf>
    <xf numFmtId="0" fontId="1" fillId="3" borderId="7" xfId="0" applyFont="1" applyFill="1" applyBorder="1" applyAlignment="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Alignment="1">
      <alignment horizontal="right" wrapText="1"/>
    </xf>
    <xf numFmtId="0" fontId="1" fillId="3" borderId="7" xfId="0" applyFont="1" applyFill="1" applyBorder="1" applyAlignment="1">
      <alignment horizontal="right" wrapText="1"/>
    </xf>
    <xf numFmtId="0" fontId="1" fillId="3" borderId="7" xfId="0" applyFont="1" applyFill="1" applyBorder="1" applyAlignment="1">
      <alignment horizontal="right"/>
    </xf>
    <xf numFmtId="3" fontId="1" fillId="3" borderId="10" xfId="0" applyNumberFormat="1"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0" xfId="0" applyFont="1" applyFill="1" applyAlignment="1">
      <alignment horizontal="left" vertical="center"/>
    </xf>
    <xf numFmtId="0" fontId="25" fillId="3" borderId="17" xfId="0" applyFont="1" applyFill="1" applyBorder="1" applyAlignment="1">
      <alignment horizontal="justify" vertical="top" wrapText="1"/>
    </xf>
    <xf numFmtId="0" fontId="15" fillId="3" borderId="6" xfId="0" applyFont="1" applyFill="1" applyBorder="1" applyAlignment="1">
      <alignment horizontal="justify" vertical="top" wrapText="1"/>
    </xf>
    <xf numFmtId="0" fontId="15" fillId="3" borderId="9" xfId="0" applyFont="1" applyFill="1" applyBorder="1" applyAlignment="1">
      <alignment horizontal="justify" vertical="top" wrapText="1"/>
    </xf>
    <xf numFmtId="0" fontId="25" fillId="3" borderId="13" xfId="0" applyFont="1" applyFill="1" applyBorder="1" applyAlignment="1">
      <alignment horizontal="justify" vertical="top" wrapText="1"/>
    </xf>
    <xf numFmtId="0" fontId="15" fillId="3" borderId="0" xfId="0" applyFont="1" applyFill="1" applyAlignment="1">
      <alignment horizontal="justify" vertical="top" wrapText="1"/>
    </xf>
    <xf numFmtId="0" fontId="15" fillId="3" borderId="7" xfId="0" applyFont="1" applyFill="1" applyBorder="1" applyAlignment="1">
      <alignment horizontal="justify" vertical="top" wrapText="1"/>
    </xf>
    <xf numFmtId="0" fontId="15" fillId="3" borderId="18" xfId="0" applyFont="1" applyFill="1" applyBorder="1" applyAlignment="1">
      <alignment horizontal="justify" vertical="top" wrapText="1"/>
    </xf>
    <xf numFmtId="0" fontId="15" fillId="3" borderId="2" xfId="0" applyFont="1" applyFill="1" applyBorder="1" applyAlignment="1">
      <alignment horizontal="justify" vertical="top" wrapText="1"/>
    </xf>
    <xf numFmtId="0" fontId="15" fillId="3" borderId="8" xfId="0" applyFont="1" applyFill="1" applyBorder="1" applyAlignment="1">
      <alignment horizontal="justify" vertical="top" wrapText="1"/>
    </xf>
    <xf numFmtId="0" fontId="15" fillId="3" borderId="13" xfId="0" applyFont="1" applyFill="1" applyBorder="1" applyAlignment="1">
      <alignment horizontal="justify" vertical="top" wrapText="1"/>
    </xf>
    <xf numFmtId="0" fontId="15" fillId="3" borderId="17" xfId="0" applyFont="1" applyFill="1" applyBorder="1" applyAlignment="1">
      <alignment horizontal="justify" vertical="top" wrapText="1"/>
    </xf>
    <xf numFmtId="0" fontId="15" fillId="6" borderId="17" xfId="0" applyFont="1" applyFill="1" applyBorder="1" applyAlignment="1" applyProtection="1">
      <alignment horizontal="justify" vertical="top" wrapText="1"/>
      <protection locked="0"/>
    </xf>
    <xf numFmtId="0" fontId="15" fillId="6" borderId="6" xfId="0" applyFont="1" applyFill="1" applyBorder="1" applyAlignment="1" applyProtection="1">
      <alignment horizontal="justify" vertical="top" wrapText="1"/>
      <protection locked="0"/>
    </xf>
    <xf numFmtId="0" fontId="15" fillId="6" borderId="9" xfId="0" applyFont="1" applyFill="1" applyBorder="1" applyAlignment="1" applyProtection="1">
      <alignment horizontal="justify" vertical="top" wrapText="1"/>
      <protection locked="0"/>
    </xf>
    <xf numFmtId="0" fontId="15" fillId="6" borderId="13" xfId="0" applyFont="1" applyFill="1" applyBorder="1" applyAlignment="1" applyProtection="1">
      <alignment horizontal="justify" vertical="top" wrapText="1"/>
      <protection locked="0"/>
    </xf>
    <xf numFmtId="0" fontId="15" fillId="6" borderId="0" xfId="0" applyFont="1" applyFill="1" applyAlignment="1" applyProtection="1">
      <alignment horizontal="justify" vertical="top" wrapText="1"/>
      <protection locked="0"/>
    </xf>
    <xf numFmtId="0" fontId="15" fillId="6" borderId="7" xfId="0" applyFont="1" applyFill="1" applyBorder="1" applyAlignment="1" applyProtection="1">
      <alignment horizontal="justify" vertical="top" wrapText="1"/>
      <protection locked="0"/>
    </xf>
    <xf numFmtId="0" fontId="15" fillId="6" borderId="18" xfId="0" applyFont="1" applyFill="1" applyBorder="1" applyAlignment="1" applyProtection="1">
      <alignment horizontal="justify" vertical="top" wrapText="1"/>
      <protection locked="0"/>
    </xf>
    <xf numFmtId="0" fontId="15" fillId="6" borderId="2" xfId="0" applyFont="1" applyFill="1" applyBorder="1" applyAlignment="1" applyProtection="1">
      <alignment horizontal="justify" vertical="top" wrapText="1"/>
      <protection locked="0"/>
    </xf>
    <xf numFmtId="0" fontId="15" fillId="6" borderId="8" xfId="0" applyFont="1" applyFill="1" applyBorder="1" applyAlignment="1" applyProtection="1">
      <alignment horizontal="justify" vertical="top" wrapText="1"/>
      <protection locked="0"/>
    </xf>
    <xf numFmtId="0" fontId="23" fillId="3" borderId="0" xfId="0" applyFont="1" applyFill="1" applyAlignment="1">
      <alignment horizontal="center" vertical="center"/>
    </xf>
    <xf numFmtId="0" fontId="1" fillId="3" borderId="0" xfId="0" applyFont="1" applyFill="1" applyAlignment="1">
      <alignment horizontal="center" vertical="top" wrapText="1"/>
    </xf>
    <xf numFmtId="0" fontId="25" fillId="3" borderId="17"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9" xfId="0" applyFont="1" applyFill="1" applyBorder="1" applyAlignment="1">
      <alignment horizontal="left" vertical="top" wrapText="1"/>
    </xf>
    <xf numFmtId="0" fontId="25" fillId="3" borderId="18" xfId="0"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3" borderId="6" xfId="0" applyFont="1" applyFill="1" applyBorder="1" applyAlignment="1">
      <alignment horizontal="justify" vertical="top" wrapText="1"/>
    </xf>
    <xf numFmtId="0" fontId="25" fillId="3" borderId="9" xfId="0" applyFont="1" applyFill="1" applyBorder="1" applyAlignment="1">
      <alignment horizontal="justify" vertical="top" wrapText="1"/>
    </xf>
    <xf numFmtId="0" fontId="25" fillId="3" borderId="0" xfId="0" applyFont="1" applyFill="1" applyAlignment="1">
      <alignment horizontal="justify" vertical="top" wrapText="1"/>
    </xf>
    <xf numFmtId="0" fontId="25" fillId="3" borderId="7" xfId="0" applyFont="1" applyFill="1" applyBorder="1" applyAlignment="1">
      <alignment horizontal="justify" vertical="top" wrapText="1"/>
    </xf>
    <xf numFmtId="0" fontId="25" fillId="3" borderId="18" xfId="0" applyFont="1" applyFill="1" applyBorder="1" applyAlignment="1">
      <alignment horizontal="justify" vertical="top" wrapText="1"/>
    </xf>
    <xf numFmtId="0" fontId="25" fillId="3" borderId="2" xfId="0" applyFont="1" applyFill="1" applyBorder="1" applyAlignment="1">
      <alignment horizontal="justify" vertical="top" wrapText="1"/>
    </xf>
    <xf numFmtId="0" fontId="25" fillId="3" borderId="8" xfId="0" applyFont="1" applyFill="1" applyBorder="1" applyAlignment="1">
      <alignment horizontal="justify" vertical="top" wrapText="1"/>
    </xf>
    <xf numFmtId="0" fontId="15" fillId="3" borderId="6" xfId="0" applyFont="1" applyFill="1" applyBorder="1" applyAlignment="1">
      <alignment horizontal="left" vertical="top" wrapText="1"/>
    </xf>
    <xf numFmtId="0" fontId="15" fillId="3" borderId="9" xfId="0" applyFont="1" applyFill="1" applyBorder="1" applyAlignment="1">
      <alignment horizontal="left" vertical="top" wrapText="1"/>
    </xf>
    <xf numFmtId="0" fontId="25" fillId="3" borderId="13"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8" xfId="0" applyFont="1" applyFill="1" applyBorder="1" applyAlignment="1">
      <alignment horizontal="left" vertical="top"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25" fillId="3" borderId="17"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14" fillId="0" borderId="0" xfId="0" applyFont="1" applyAlignment="1">
      <alignment horizontal="left" vertical="center"/>
    </xf>
    <xf numFmtId="0" fontId="23" fillId="0" borderId="0" xfId="0" applyFont="1" applyAlignment="1">
      <alignment horizontal="center" vertical="center"/>
    </xf>
    <xf numFmtId="0" fontId="12" fillId="0" borderId="0" xfId="0" applyFont="1" applyAlignment="1">
      <alignment horizontal="center" vertical="center"/>
    </xf>
    <xf numFmtId="0" fontId="12" fillId="7" borderId="0" xfId="0" applyFont="1" applyFill="1" applyAlignment="1">
      <alignment horizontal="center" vertical="top"/>
    </xf>
    <xf numFmtId="0" fontId="12" fillId="7" borderId="2" xfId="0" applyFont="1" applyFill="1" applyBorder="1" applyAlignment="1">
      <alignment horizontal="center" vertical="top"/>
    </xf>
    <xf numFmtId="0" fontId="12" fillId="3" borderId="0" xfId="0" applyFont="1" applyFill="1" applyAlignment="1">
      <alignment horizontal="center" vertical="center"/>
    </xf>
    <xf numFmtId="0" fontId="1" fillId="7" borderId="0" xfId="0" applyFont="1" applyFill="1" applyAlignment="1">
      <alignment horizontal="center" vertical="top"/>
    </xf>
    <xf numFmtId="0" fontId="1" fillId="7" borderId="2" xfId="0" applyFont="1" applyFill="1" applyBorder="1" applyAlignment="1">
      <alignment horizontal="center" vertical="top"/>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2" fillId="7" borderId="0" xfId="0" applyFont="1" applyFill="1" applyAlignment="1">
      <alignment horizontal="left" vertical="center"/>
    </xf>
    <xf numFmtId="0" fontId="12" fillId="7" borderId="2" xfId="0" applyFont="1" applyFill="1" applyBorder="1" applyAlignment="1">
      <alignment horizontal="left" vertical="center"/>
    </xf>
    <xf numFmtId="0" fontId="1" fillId="0" borderId="0" xfId="0" applyFont="1" applyAlignment="1">
      <alignment horizontal="center" vertical="top" wrapText="1"/>
    </xf>
    <xf numFmtId="0" fontId="5" fillId="0" borderId="6" xfId="0" applyFont="1" applyBorder="1" applyAlignment="1">
      <alignment horizontal="center"/>
    </xf>
    <xf numFmtId="0" fontId="1" fillId="7" borderId="0" xfId="0" applyFont="1" applyFill="1" applyAlignment="1">
      <alignment horizontal="left" vertical="center"/>
    </xf>
    <xf numFmtId="0" fontId="1" fillId="7" borderId="2" xfId="0" applyFont="1" applyFill="1" applyBorder="1" applyAlignment="1">
      <alignment horizontal="left" vertical="center"/>
    </xf>
    <xf numFmtId="0" fontId="15" fillId="0" borderId="0" xfId="0" applyFont="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139700</xdr:rowOff>
    </xdr:from>
    <xdr:to>
      <xdr:col>3</xdr:col>
      <xdr:colOff>444500</xdr:colOff>
      <xdr:row>5</xdr:row>
      <xdr:rowOff>69850</xdr:rowOff>
    </xdr:to>
    <xdr:pic>
      <xdr:nvPicPr>
        <xdr:cNvPr id="3" name="Imagem 2">
          <a:extLst>
            <a:ext uri="{FF2B5EF4-FFF2-40B4-BE49-F238E27FC236}">
              <a16:creationId xmlns:a16="http://schemas.microsoft.com/office/drawing/2014/main" id="{8627F6D4-3359-4F3C-A4EA-FDBC37C13653}"/>
            </a:ext>
          </a:extLst>
        </xdr:cNvPr>
        <xdr:cNvPicPr/>
      </xdr:nvPicPr>
      <xdr:blipFill>
        <a:blip xmlns:r="http://schemas.openxmlformats.org/officeDocument/2006/relationships" r:embed="rId1"/>
        <a:srcRect/>
        <a:stretch>
          <a:fillRect/>
        </a:stretch>
      </xdr:blipFill>
      <xdr:spPr bwMode="auto">
        <a:xfrm>
          <a:off x="298450" y="323850"/>
          <a:ext cx="1397000" cy="692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127000</xdr:rowOff>
    </xdr:from>
    <xdr:to>
      <xdr:col>5</xdr:col>
      <xdr:colOff>101600</xdr:colOff>
      <xdr:row>5</xdr:row>
      <xdr:rowOff>82550</xdr:rowOff>
    </xdr:to>
    <xdr:pic>
      <xdr:nvPicPr>
        <xdr:cNvPr id="5" name="Imagem 4">
          <a:extLst>
            <a:ext uri="{FF2B5EF4-FFF2-40B4-BE49-F238E27FC236}">
              <a16:creationId xmlns:a16="http://schemas.microsoft.com/office/drawing/2014/main" id="{6C463BA6-590B-4EDB-9E8C-D35A6266F24D}"/>
            </a:ext>
          </a:extLst>
        </xdr:cNvPr>
        <xdr:cNvPicPr/>
      </xdr:nvPicPr>
      <xdr:blipFill>
        <a:blip xmlns:r="http://schemas.openxmlformats.org/officeDocument/2006/relationships" r:embed="rId1"/>
        <a:srcRect/>
        <a:stretch>
          <a:fillRect/>
        </a:stretch>
      </xdr:blipFill>
      <xdr:spPr bwMode="auto">
        <a:xfrm>
          <a:off x="330200" y="311150"/>
          <a:ext cx="1397000" cy="692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133350</xdr:rowOff>
    </xdr:from>
    <xdr:to>
      <xdr:col>5</xdr:col>
      <xdr:colOff>101600</xdr:colOff>
      <xdr:row>5</xdr:row>
      <xdr:rowOff>88900</xdr:rowOff>
    </xdr:to>
    <xdr:pic>
      <xdr:nvPicPr>
        <xdr:cNvPr id="4" name="Imagem 3">
          <a:extLst>
            <a:ext uri="{FF2B5EF4-FFF2-40B4-BE49-F238E27FC236}">
              <a16:creationId xmlns:a16="http://schemas.microsoft.com/office/drawing/2014/main" id="{11BFB0E3-0278-4E11-97AD-2C1B2C93AF52}"/>
            </a:ext>
          </a:extLst>
        </xdr:cNvPr>
        <xdr:cNvPicPr/>
      </xdr:nvPicPr>
      <xdr:blipFill>
        <a:blip xmlns:r="http://schemas.openxmlformats.org/officeDocument/2006/relationships" r:embed="rId1"/>
        <a:srcRect/>
        <a:stretch>
          <a:fillRect/>
        </a:stretch>
      </xdr:blipFill>
      <xdr:spPr bwMode="auto">
        <a:xfrm>
          <a:off x="330200" y="317500"/>
          <a:ext cx="1397000" cy="692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94602</xdr:colOff>
      <xdr:row>6</xdr:row>
      <xdr:rowOff>167303</xdr:rowOff>
    </xdr:to>
    <xdr:pic>
      <xdr:nvPicPr>
        <xdr:cNvPr id="3" name="Imagem 2">
          <a:extLst>
            <a:ext uri="{FF2B5EF4-FFF2-40B4-BE49-F238E27FC236}">
              <a16:creationId xmlns:a16="http://schemas.microsoft.com/office/drawing/2014/main" id="{6D391F08-CB60-402B-B2B0-2DE12341640E}"/>
            </a:ext>
          </a:extLst>
        </xdr:cNvPr>
        <xdr:cNvPicPr/>
      </xdr:nvPicPr>
      <xdr:blipFill>
        <a:blip xmlns:r="http://schemas.openxmlformats.org/officeDocument/2006/relationships" r:embed="rId1"/>
        <a:srcRect/>
        <a:stretch>
          <a:fillRect/>
        </a:stretch>
      </xdr:blipFill>
      <xdr:spPr bwMode="auto">
        <a:xfrm>
          <a:off x="330459" y="369337"/>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E08A03F5-1C3C-49B7-A5C3-ED8EA60F6817}"/>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3CF9B95D-0BC2-4CFA-B3A0-9E5D1F47ABFB}"/>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5</xdr:col>
      <xdr:colOff>69850</xdr:colOff>
      <xdr:row>5</xdr:row>
      <xdr:rowOff>69850</xdr:rowOff>
    </xdr:to>
    <xdr:pic>
      <xdr:nvPicPr>
        <xdr:cNvPr id="3" name="Imagem 2">
          <a:extLst>
            <a:ext uri="{FF2B5EF4-FFF2-40B4-BE49-F238E27FC236}">
              <a16:creationId xmlns:a16="http://schemas.microsoft.com/office/drawing/2014/main" id="{25A47C29-E130-4DC0-8B17-6216386D810A}"/>
            </a:ext>
          </a:extLst>
        </xdr:cNvPr>
        <xdr:cNvPicPr/>
      </xdr:nvPicPr>
      <xdr:blipFill>
        <a:blip xmlns:r="http://schemas.openxmlformats.org/officeDocument/2006/relationships" r:embed="rId1"/>
        <a:srcRect/>
        <a:stretch>
          <a:fillRect/>
        </a:stretch>
      </xdr:blipFill>
      <xdr:spPr bwMode="auto">
        <a:xfrm>
          <a:off x="298450" y="298450"/>
          <a:ext cx="1397000" cy="692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120650</xdr:rowOff>
    </xdr:from>
    <xdr:to>
      <xdr:col>5</xdr:col>
      <xdr:colOff>69850</xdr:colOff>
      <xdr:row>5</xdr:row>
      <xdr:rowOff>76200</xdr:rowOff>
    </xdr:to>
    <xdr:pic>
      <xdr:nvPicPr>
        <xdr:cNvPr id="4" name="Imagem 3">
          <a:extLst>
            <a:ext uri="{FF2B5EF4-FFF2-40B4-BE49-F238E27FC236}">
              <a16:creationId xmlns:a16="http://schemas.microsoft.com/office/drawing/2014/main" id="{97F78929-4EF4-4940-A837-ED3F10FFA022}"/>
            </a:ext>
          </a:extLst>
        </xdr:cNvPr>
        <xdr:cNvPicPr/>
      </xdr:nvPicPr>
      <xdr:blipFill>
        <a:blip xmlns:r="http://schemas.openxmlformats.org/officeDocument/2006/relationships" r:embed="rId1"/>
        <a:srcRect/>
        <a:stretch>
          <a:fillRect/>
        </a:stretch>
      </xdr:blipFill>
      <xdr:spPr bwMode="auto">
        <a:xfrm>
          <a:off x="298450" y="304800"/>
          <a:ext cx="1397000" cy="692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A764EE9D-466F-4C41-929C-2F640DEBAC11}"/>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9DD57746-3F4F-44E5-AF56-0E34DAE62CEA}"/>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6F79022-5996-44EC-824B-0B586045B842}"/>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3A94724-C848-4FA0-9212-CA6CD26924B7}"/>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opLeftCell="A11" zoomScaleNormal="100" zoomScaleSheetLayoutView="100" workbookViewId="0">
      <selection activeCell="Q19" sqref="Q19:R19"/>
    </sheetView>
  </sheetViews>
  <sheetFormatPr defaultColWidth="9.140625" defaultRowHeight="15" x14ac:dyDescent="0.25"/>
  <cols>
    <col min="1" max="1" width="3" style="19" customWidth="1"/>
    <col min="2" max="4" width="7.42578125" style="19" customWidth="1" collapsed="1"/>
    <col min="5" max="6" width="7.7109375" style="19" customWidth="1" collapsed="1"/>
    <col min="7" max="12" width="7.42578125" style="19" customWidth="1" collapsed="1"/>
    <col min="13" max="14" width="8.140625" style="19" customWidth="1" collapsed="1"/>
    <col min="15" max="15" width="7.42578125" style="19" customWidth="1" collapsed="1"/>
    <col min="16" max="16" width="9.5703125" style="19" customWidth="1" collapsed="1"/>
    <col min="17" max="19" width="7.42578125" style="19" customWidth="1" collapsed="1"/>
    <col min="20" max="20" width="9.140625" style="19" collapsed="1"/>
    <col min="21" max="21" width="9.140625" style="19"/>
    <col min="22" max="22" width="9.140625" style="19" collapsed="1"/>
    <col min="23" max="25" width="9.140625" style="19"/>
    <col min="26" max="16384" width="9.140625" style="19" collapsed="1"/>
  </cols>
  <sheetData>
    <row r="2" spans="2:19" ht="15" customHeight="1" x14ac:dyDescent="0.25">
      <c r="B2" s="9"/>
      <c r="C2" s="9"/>
      <c r="D2" s="9"/>
      <c r="E2" s="69" t="s">
        <v>0</v>
      </c>
      <c r="F2" s="69"/>
      <c r="G2" s="69"/>
      <c r="H2" s="69"/>
      <c r="I2" s="69"/>
      <c r="J2" s="69"/>
      <c r="K2" s="69"/>
      <c r="L2" s="69"/>
      <c r="M2" s="69"/>
      <c r="N2" s="69"/>
      <c r="O2" s="69"/>
      <c r="P2" s="69"/>
      <c r="Q2" s="9"/>
      <c r="R2" s="9"/>
      <c r="S2" s="9"/>
    </row>
    <row r="3" spans="2:19" ht="15" customHeight="1" x14ac:dyDescent="0.25">
      <c r="B3" s="9"/>
      <c r="C3" s="9"/>
      <c r="D3" s="9"/>
      <c r="E3" s="69"/>
      <c r="F3" s="69"/>
      <c r="G3" s="69"/>
      <c r="H3" s="69"/>
      <c r="I3" s="69"/>
      <c r="J3" s="69"/>
      <c r="K3" s="69"/>
      <c r="L3" s="69"/>
      <c r="M3" s="69"/>
      <c r="N3" s="69"/>
      <c r="O3" s="69"/>
      <c r="P3" s="69"/>
      <c r="Q3" s="9"/>
      <c r="R3" s="9"/>
      <c r="S3" s="9"/>
    </row>
    <row r="4" spans="2:19" ht="15" customHeight="1" x14ac:dyDescent="0.25">
      <c r="B4" s="9"/>
      <c r="C4" s="9"/>
      <c r="D4" s="9"/>
      <c r="E4" s="71" t="s">
        <v>1</v>
      </c>
      <c r="F4" s="71"/>
      <c r="G4" s="71"/>
      <c r="H4" s="71"/>
      <c r="I4" s="71"/>
      <c r="J4" s="71"/>
      <c r="K4" s="71"/>
      <c r="L4" s="71"/>
      <c r="M4" s="71"/>
      <c r="N4" s="71"/>
      <c r="O4" s="71"/>
      <c r="P4" s="71"/>
      <c r="Q4" s="9"/>
      <c r="R4" s="9"/>
      <c r="S4" s="9"/>
    </row>
    <row r="5" spans="2:19" ht="15" customHeight="1" x14ac:dyDescent="0.25">
      <c r="B5" s="9"/>
      <c r="C5" s="9"/>
      <c r="D5" s="9"/>
      <c r="E5" s="71"/>
      <c r="F5" s="71"/>
      <c r="G5" s="71"/>
      <c r="H5" s="71"/>
      <c r="I5" s="71"/>
      <c r="J5" s="71"/>
      <c r="K5" s="71"/>
      <c r="L5" s="71"/>
      <c r="M5" s="71"/>
      <c r="N5" s="71"/>
      <c r="O5" s="71"/>
      <c r="P5" s="71"/>
      <c r="Q5" s="9"/>
      <c r="R5" s="9"/>
      <c r="S5" s="9"/>
    </row>
    <row r="6" spans="2:19" x14ac:dyDescent="0.25">
      <c r="B6" s="64"/>
      <c r="C6" s="64"/>
      <c r="D6" s="64"/>
      <c r="E6" s="71" t="s">
        <v>2</v>
      </c>
      <c r="F6" s="71"/>
      <c r="G6" s="71"/>
      <c r="H6" s="71"/>
      <c r="I6" s="71"/>
      <c r="J6" s="71"/>
      <c r="K6" s="71"/>
      <c r="L6" s="71"/>
      <c r="M6" s="71"/>
      <c r="N6" s="71"/>
      <c r="O6" s="71"/>
      <c r="P6" s="71"/>
      <c r="Q6" s="64"/>
      <c r="R6" s="64"/>
      <c r="S6" s="64"/>
    </row>
    <row r="7" spans="2:19" ht="15" customHeight="1" x14ac:dyDescent="0.25">
      <c r="B7" s="64"/>
      <c r="C7" s="64"/>
      <c r="D7" s="64"/>
      <c r="E7" s="71"/>
      <c r="F7" s="71"/>
      <c r="G7" s="71"/>
      <c r="H7" s="71"/>
      <c r="I7" s="71"/>
      <c r="J7" s="71"/>
      <c r="K7" s="71"/>
      <c r="L7" s="71"/>
      <c r="M7" s="71"/>
      <c r="N7" s="71"/>
      <c r="O7" s="71"/>
      <c r="P7" s="71"/>
      <c r="Q7" s="64"/>
      <c r="R7" s="64"/>
      <c r="S7" s="64"/>
    </row>
    <row r="8" spans="2:19" ht="9.9499999999999993" customHeight="1" x14ac:dyDescent="0.25">
      <c r="B8" s="64"/>
      <c r="C8" s="64"/>
      <c r="D8" s="64"/>
      <c r="E8" s="20"/>
      <c r="F8" s="9"/>
      <c r="G8" s="9"/>
      <c r="H8" s="9"/>
      <c r="I8" s="9"/>
      <c r="J8" s="9"/>
      <c r="K8" s="9"/>
      <c r="L8" s="9"/>
      <c r="M8" s="9"/>
      <c r="N8" s="9"/>
      <c r="O8" s="70"/>
      <c r="P8" s="70"/>
      <c r="Q8" s="70"/>
      <c r="R8" s="70"/>
      <c r="S8" s="12"/>
    </row>
    <row r="9" spans="2:19" ht="16.5" customHeight="1" x14ac:dyDescent="0.3">
      <c r="B9" s="64"/>
      <c r="C9" s="21" t="s">
        <v>3</v>
      </c>
      <c r="D9" s="64"/>
      <c r="E9" s="9"/>
      <c r="F9" s="9"/>
      <c r="G9" s="9"/>
      <c r="H9" s="9"/>
      <c r="I9" s="9"/>
      <c r="J9" s="9"/>
      <c r="K9" s="9"/>
      <c r="L9" s="9"/>
      <c r="M9" s="9"/>
      <c r="N9" s="9"/>
      <c r="O9" s="9"/>
      <c r="P9" s="9"/>
      <c r="Q9" s="9"/>
      <c r="R9" s="9"/>
      <c r="S9" s="9"/>
    </row>
    <row r="10" spans="2:19" ht="15" customHeight="1" x14ac:dyDescent="0.25">
      <c r="B10" s="64"/>
      <c r="C10" s="20"/>
      <c r="D10" s="64"/>
      <c r="E10" s="9"/>
      <c r="F10" s="9"/>
      <c r="G10" s="9"/>
      <c r="H10" s="9"/>
      <c r="I10" s="9"/>
      <c r="J10" s="9"/>
      <c r="K10" s="9"/>
      <c r="L10" s="9"/>
      <c r="M10" s="9"/>
      <c r="N10" s="9"/>
      <c r="O10" s="9"/>
      <c r="P10" s="9"/>
      <c r="Q10" s="9"/>
      <c r="R10" s="9"/>
      <c r="S10" s="9"/>
    </row>
    <row r="11" spans="2:19" x14ac:dyDescent="0.25">
      <c r="B11" s="64"/>
      <c r="C11" s="64"/>
      <c r="D11" s="72" t="s">
        <v>4</v>
      </c>
      <c r="E11" s="72"/>
      <c r="F11" s="73"/>
      <c r="G11" s="74" t="s">
        <v>5</v>
      </c>
      <c r="H11" s="75"/>
      <c r="I11" s="75"/>
      <c r="J11" s="75"/>
      <c r="K11" s="75"/>
      <c r="L11" s="75"/>
      <c r="M11" s="75"/>
      <c r="N11" s="75"/>
      <c r="O11" s="75"/>
      <c r="P11" s="75"/>
      <c r="Q11" s="75"/>
      <c r="R11" s="76"/>
      <c r="S11" s="9"/>
    </row>
    <row r="12" spans="2:19" ht="6" customHeight="1" x14ac:dyDescent="0.25">
      <c r="B12" s="64"/>
      <c r="C12" s="64"/>
      <c r="D12" s="64"/>
      <c r="E12" s="64"/>
      <c r="F12" s="64"/>
      <c r="G12" s="64"/>
      <c r="H12" s="64"/>
      <c r="I12" s="64"/>
      <c r="J12" s="64"/>
      <c r="K12" s="64"/>
      <c r="L12" s="64"/>
      <c r="M12" s="22"/>
      <c r="N12" s="22"/>
      <c r="O12" s="9"/>
      <c r="P12" s="9"/>
      <c r="Q12" s="9"/>
      <c r="R12" s="9"/>
      <c r="S12" s="9"/>
    </row>
    <row r="13" spans="2:19" ht="15" customHeight="1" x14ac:dyDescent="0.25">
      <c r="B13" s="64"/>
      <c r="C13" s="64"/>
      <c r="D13" s="79" t="s">
        <v>6</v>
      </c>
      <c r="E13" s="79"/>
      <c r="F13" s="80"/>
      <c r="G13" s="74" t="s">
        <v>7</v>
      </c>
      <c r="H13" s="75"/>
      <c r="I13" s="75"/>
      <c r="J13" s="75"/>
      <c r="K13" s="75"/>
      <c r="L13" s="75"/>
      <c r="M13" s="75"/>
      <c r="N13" s="75"/>
      <c r="O13" s="75"/>
      <c r="P13" s="75"/>
      <c r="Q13" s="75"/>
      <c r="R13" s="76"/>
      <c r="S13" s="9"/>
    </row>
    <row r="14" spans="2:19" ht="6" customHeight="1" x14ac:dyDescent="0.25">
      <c r="B14" s="64"/>
      <c r="C14" s="64"/>
      <c r="D14" s="64"/>
      <c r="E14" s="64"/>
      <c r="F14" s="64"/>
      <c r="G14" s="64"/>
      <c r="H14" s="64"/>
      <c r="I14" s="64"/>
      <c r="J14" s="64"/>
      <c r="K14" s="64"/>
      <c r="L14" s="64"/>
      <c r="M14" s="22"/>
      <c r="N14" s="22"/>
      <c r="O14" s="9"/>
      <c r="P14" s="9"/>
      <c r="Q14" s="9"/>
      <c r="R14" s="9"/>
      <c r="S14" s="9"/>
    </row>
    <row r="15" spans="2:19" x14ac:dyDescent="0.25">
      <c r="B15" s="64"/>
      <c r="C15" s="64"/>
      <c r="D15" s="72" t="s">
        <v>8</v>
      </c>
      <c r="E15" s="72"/>
      <c r="F15" s="73"/>
      <c r="G15" s="74" t="s">
        <v>9</v>
      </c>
      <c r="H15" s="75"/>
      <c r="I15" s="75"/>
      <c r="J15" s="75"/>
      <c r="K15" s="75"/>
      <c r="L15" s="75"/>
      <c r="M15" s="75"/>
      <c r="N15" s="75"/>
      <c r="O15" s="75"/>
      <c r="P15" s="75"/>
      <c r="Q15" s="75"/>
      <c r="R15" s="76"/>
      <c r="S15" s="23"/>
    </row>
    <row r="16" spans="2:19" ht="6" customHeight="1" x14ac:dyDescent="0.25">
      <c r="B16" s="9"/>
      <c r="C16" s="9"/>
      <c r="D16" s="9"/>
      <c r="E16" s="9"/>
      <c r="F16" s="9"/>
      <c r="G16" s="9"/>
      <c r="H16" s="9"/>
      <c r="I16" s="9"/>
      <c r="J16" s="9"/>
      <c r="K16" s="9"/>
      <c r="L16" s="9"/>
      <c r="M16" s="9"/>
      <c r="N16" s="9"/>
      <c r="O16" s="9"/>
      <c r="P16" s="9"/>
      <c r="Q16" s="9"/>
      <c r="R16" s="9"/>
      <c r="S16" s="9"/>
    </row>
    <row r="17" spans="2:19" ht="15" customHeight="1" x14ac:dyDescent="0.25">
      <c r="B17" s="9"/>
      <c r="C17" s="9"/>
      <c r="D17" s="79" t="s">
        <v>6</v>
      </c>
      <c r="E17" s="79"/>
      <c r="F17" s="80"/>
      <c r="G17" s="74" t="s">
        <v>7</v>
      </c>
      <c r="H17" s="75"/>
      <c r="I17" s="75"/>
      <c r="J17" s="75"/>
      <c r="K17" s="75"/>
      <c r="L17" s="75"/>
      <c r="M17" s="75"/>
      <c r="N17" s="75"/>
      <c r="O17" s="75"/>
      <c r="P17" s="75"/>
      <c r="Q17" s="75"/>
      <c r="R17" s="76"/>
      <c r="S17" s="9"/>
    </row>
    <row r="18" spans="2:19" ht="6" customHeight="1" x14ac:dyDescent="0.25">
      <c r="B18" s="9"/>
      <c r="C18" s="9"/>
      <c r="D18" s="9"/>
      <c r="E18" s="9"/>
      <c r="F18" s="9"/>
      <c r="G18" s="9"/>
      <c r="H18" s="9"/>
      <c r="I18" s="9"/>
      <c r="J18" s="9"/>
      <c r="K18" s="9"/>
      <c r="L18" s="9"/>
      <c r="M18" s="9"/>
      <c r="N18" s="9"/>
      <c r="O18" s="9"/>
      <c r="P18" s="9"/>
      <c r="Q18" s="9"/>
      <c r="R18" s="9"/>
      <c r="S18" s="9"/>
    </row>
    <row r="19" spans="2:19" x14ac:dyDescent="0.25">
      <c r="B19" s="9"/>
      <c r="C19" s="9"/>
      <c r="D19" s="70" t="s">
        <v>10</v>
      </c>
      <c r="E19" s="70"/>
      <c r="F19" s="81"/>
      <c r="G19" s="82" t="str">
        <f>IF(M19="","",LOOKUP(M19,Variáveis!A4:A30,Variáveis!C4:C30))</f>
        <v>Nº 60.895 de 19/11/2014</v>
      </c>
      <c r="H19" s="83"/>
      <c r="I19" s="83"/>
      <c r="J19" s="83"/>
      <c r="K19" s="84"/>
      <c r="L19" s="55" t="s">
        <v>11</v>
      </c>
      <c r="M19" s="24" t="s">
        <v>12</v>
      </c>
      <c r="N19" s="9"/>
      <c r="O19" s="9"/>
      <c r="P19" s="28" t="s">
        <v>13</v>
      </c>
      <c r="Q19" s="77" t="str">
        <f>IF(M19="","",LOOKUP(M19,Variáveis!A4:A30,Variáveis!D4:D30))</f>
        <v>007/2021/ANA</v>
      </c>
      <c r="R19" s="78"/>
      <c r="S19" s="9"/>
    </row>
    <row r="20" spans="2:19" ht="6" customHeight="1" x14ac:dyDescent="0.25">
      <c r="B20" s="23"/>
      <c r="C20" s="23"/>
      <c r="D20" s="23"/>
      <c r="E20" s="23"/>
      <c r="F20" s="23"/>
      <c r="G20" s="23"/>
      <c r="H20" s="23"/>
      <c r="I20" s="23"/>
      <c r="J20" s="23"/>
      <c r="K20" s="23"/>
      <c r="L20" s="23"/>
      <c r="M20" s="23"/>
      <c r="N20" s="23"/>
      <c r="O20" s="23"/>
      <c r="P20" s="23"/>
      <c r="Q20" s="23"/>
      <c r="R20" s="23"/>
      <c r="S20" s="23"/>
    </row>
    <row r="21" spans="2:19" ht="15" customHeight="1" x14ac:dyDescent="0.25">
      <c r="B21" s="23"/>
      <c r="C21" s="23"/>
      <c r="D21" s="70" t="s">
        <v>14</v>
      </c>
      <c r="E21" s="70"/>
      <c r="F21" s="81"/>
      <c r="G21" s="24">
        <v>2021</v>
      </c>
      <c r="H21" s="23"/>
      <c r="I21" s="23"/>
      <c r="J21" s="23"/>
      <c r="K21" s="17">
        <f>IF(M19="","",LOOKUP(M19,Variáveis!A4:A30,Variáveis!E4:E30))</f>
        <v>26</v>
      </c>
      <c r="L21" s="23"/>
      <c r="M21" s="23"/>
      <c r="N21" s="9"/>
      <c r="O21" s="23"/>
      <c r="P21" s="23"/>
      <c r="Q21" s="77" t="str">
        <f>IF(M19="","",LOOKUP(M19,Variáveis!A4:A30,Variáveis!B4:B30))</f>
        <v>Tipologia D</v>
      </c>
      <c r="R21" s="78"/>
      <c r="S21" s="23"/>
    </row>
    <row r="22" spans="2:19" ht="6" customHeight="1" x14ac:dyDescent="0.25">
      <c r="B22" s="23"/>
      <c r="C22" s="23"/>
      <c r="D22" s="23"/>
      <c r="E22" s="23"/>
      <c r="F22" s="23"/>
      <c r="G22" s="23"/>
      <c r="H22" s="23"/>
      <c r="I22" s="23"/>
      <c r="J22" s="23"/>
      <c r="K22" s="23"/>
      <c r="L22" s="23"/>
      <c r="M22" s="23"/>
      <c r="N22" s="23"/>
      <c r="O22" s="23"/>
      <c r="P22" s="23"/>
      <c r="Q22" s="23"/>
      <c r="R22" s="23"/>
      <c r="S22" s="23"/>
    </row>
    <row r="23" spans="2:19" x14ac:dyDescent="0.25">
      <c r="B23" s="23"/>
      <c r="C23" s="23"/>
      <c r="D23" s="23"/>
      <c r="E23" s="23"/>
      <c r="F23" s="23"/>
      <c r="G23" s="23"/>
      <c r="H23" s="23"/>
      <c r="I23" s="23"/>
      <c r="J23" s="23"/>
      <c r="K23" s="23"/>
      <c r="L23" s="23"/>
      <c r="M23" s="9"/>
      <c r="N23" s="9"/>
      <c r="O23" s="23"/>
      <c r="P23" s="23"/>
      <c r="Q23" s="23"/>
      <c r="R23" s="23"/>
      <c r="S23" s="23"/>
    </row>
    <row r="24" spans="2:19" ht="18.75" x14ac:dyDescent="0.3">
      <c r="B24" s="64"/>
      <c r="C24" s="21" t="s">
        <v>15</v>
      </c>
      <c r="D24" s="64"/>
      <c r="E24" s="64"/>
      <c r="F24" s="64"/>
      <c r="G24" s="64"/>
      <c r="H24" s="64"/>
      <c r="I24" s="64"/>
      <c r="J24" s="64"/>
      <c r="K24" s="64"/>
      <c r="L24" s="64"/>
      <c r="M24" s="64"/>
      <c r="N24" s="64"/>
      <c r="O24" s="64"/>
      <c r="P24" s="64"/>
      <c r="Q24" s="64"/>
      <c r="R24" s="64"/>
      <c r="S24" s="64"/>
    </row>
    <row r="25" spans="2:19" ht="15" customHeight="1" x14ac:dyDescent="0.25">
      <c r="B25" s="64"/>
      <c r="C25" s="85"/>
      <c r="D25" s="85"/>
      <c r="E25" s="85"/>
      <c r="F25" s="85"/>
      <c r="G25" s="85"/>
      <c r="H25" s="85"/>
      <c r="I25" s="85"/>
      <c r="J25" s="85"/>
      <c r="K25" s="85"/>
      <c r="L25" s="85"/>
      <c r="M25" s="85"/>
      <c r="N25" s="85"/>
      <c r="O25" s="85"/>
      <c r="P25" s="85"/>
      <c r="Q25" s="85"/>
      <c r="R25" s="85"/>
      <c r="S25" s="64"/>
    </row>
    <row r="26" spans="2:19" ht="15" customHeight="1" x14ac:dyDescent="0.25">
      <c r="B26" s="64"/>
      <c r="C26" s="66" t="s">
        <v>16</v>
      </c>
      <c r="D26" s="66"/>
      <c r="E26" s="66"/>
      <c r="F26" s="66"/>
      <c r="G26" s="66"/>
      <c r="H26" s="66"/>
      <c r="I26" s="66"/>
      <c r="J26" s="66"/>
      <c r="K26" s="66"/>
      <c r="L26" s="66"/>
      <c r="M26" s="66"/>
      <c r="N26" s="66"/>
      <c r="O26" s="66"/>
      <c r="P26" s="66"/>
      <c r="Q26" s="66"/>
      <c r="R26" s="66"/>
      <c r="S26" s="64"/>
    </row>
    <row r="27" spans="2:19" ht="15" customHeight="1" x14ac:dyDescent="0.25">
      <c r="B27" s="64"/>
      <c r="C27" s="66"/>
      <c r="D27" s="66"/>
      <c r="E27" s="66"/>
      <c r="F27" s="66"/>
      <c r="G27" s="66"/>
      <c r="H27" s="66"/>
      <c r="I27" s="66"/>
      <c r="J27" s="66"/>
      <c r="K27" s="66"/>
      <c r="L27" s="66"/>
      <c r="M27" s="66"/>
      <c r="N27" s="66"/>
      <c r="O27" s="66"/>
      <c r="P27" s="66"/>
      <c r="Q27" s="66"/>
      <c r="R27" s="66"/>
      <c r="S27" s="64"/>
    </row>
    <row r="28" spans="2:19" ht="15" customHeight="1" x14ac:dyDescent="0.25">
      <c r="B28" s="64"/>
      <c r="C28" s="66"/>
      <c r="D28" s="66"/>
      <c r="E28" s="66"/>
      <c r="F28" s="66"/>
      <c r="G28" s="66"/>
      <c r="H28" s="66"/>
      <c r="I28" s="66"/>
      <c r="J28" s="66"/>
      <c r="K28" s="66"/>
      <c r="L28" s="66"/>
      <c r="M28" s="66"/>
      <c r="N28" s="66"/>
      <c r="O28" s="66"/>
      <c r="P28" s="66"/>
      <c r="Q28" s="66"/>
      <c r="R28" s="66"/>
      <c r="S28" s="64"/>
    </row>
    <row r="29" spans="2:19" ht="10.5" customHeight="1" x14ac:dyDescent="0.25">
      <c r="B29" s="64"/>
      <c r="C29" s="66"/>
      <c r="D29" s="66"/>
      <c r="E29" s="66"/>
      <c r="F29" s="66"/>
      <c r="G29" s="66"/>
      <c r="H29" s="66"/>
      <c r="I29" s="66"/>
      <c r="J29" s="66"/>
      <c r="K29" s="66"/>
      <c r="L29" s="66"/>
      <c r="M29" s="66"/>
      <c r="N29" s="66"/>
      <c r="O29" s="66"/>
      <c r="P29" s="66"/>
      <c r="Q29" s="66"/>
      <c r="R29" s="66"/>
      <c r="S29" s="64"/>
    </row>
    <row r="30" spans="2:19" ht="15" customHeight="1" x14ac:dyDescent="0.25">
      <c r="B30" s="64"/>
      <c r="C30" s="54"/>
      <c r="D30" s="54"/>
      <c r="E30" s="54"/>
      <c r="F30" s="54"/>
      <c r="G30" s="54"/>
      <c r="H30" s="54"/>
      <c r="I30" s="54"/>
      <c r="J30" s="54"/>
      <c r="K30" s="54"/>
      <c r="L30" s="54"/>
      <c r="M30" s="54"/>
      <c r="N30" s="54"/>
      <c r="O30" s="54"/>
      <c r="P30" s="54"/>
      <c r="Q30" s="54"/>
      <c r="R30" s="54"/>
      <c r="S30" s="64"/>
    </row>
    <row r="31" spans="2:19" ht="15" customHeight="1" x14ac:dyDescent="0.25">
      <c r="B31" s="64"/>
      <c r="C31" s="66" t="s">
        <v>17</v>
      </c>
      <c r="D31" s="66"/>
      <c r="E31" s="66"/>
      <c r="F31" s="66"/>
      <c r="G31" s="66"/>
      <c r="H31" s="66"/>
      <c r="I31" s="66"/>
      <c r="J31" s="66"/>
      <c r="K31" s="66"/>
      <c r="L31" s="66"/>
      <c r="M31" s="66"/>
      <c r="N31" s="66"/>
      <c r="O31" s="66"/>
      <c r="P31" s="66"/>
      <c r="Q31" s="66"/>
      <c r="R31" s="66"/>
      <c r="S31" s="64"/>
    </row>
    <row r="32" spans="2:19" ht="15" customHeight="1" x14ac:dyDescent="0.25">
      <c r="B32" s="64"/>
      <c r="C32" s="66"/>
      <c r="D32" s="66"/>
      <c r="E32" s="66"/>
      <c r="F32" s="66"/>
      <c r="G32" s="66"/>
      <c r="H32" s="66"/>
      <c r="I32" s="66"/>
      <c r="J32" s="66"/>
      <c r="K32" s="66"/>
      <c r="L32" s="66"/>
      <c r="M32" s="66"/>
      <c r="N32" s="66"/>
      <c r="O32" s="66"/>
      <c r="P32" s="66"/>
      <c r="Q32" s="66"/>
      <c r="R32" s="66"/>
      <c r="S32" s="64"/>
    </row>
    <row r="33" spans="2:19" ht="21.75" customHeight="1" x14ac:dyDescent="0.25">
      <c r="B33" s="64"/>
      <c r="C33" s="66"/>
      <c r="D33" s="66"/>
      <c r="E33" s="66"/>
      <c r="F33" s="66"/>
      <c r="G33" s="66"/>
      <c r="H33" s="66"/>
      <c r="I33" s="66"/>
      <c r="J33" s="66"/>
      <c r="K33" s="66"/>
      <c r="L33" s="66"/>
      <c r="M33" s="66"/>
      <c r="N33" s="66"/>
      <c r="O33" s="66"/>
      <c r="P33" s="66"/>
      <c r="Q33" s="66"/>
      <c r="R33" s="66"/>
      <c r="S33" s="64"/>
    </row>
    <row r="34" spans="2:19" ht="15" customHeight="1" x14ac:dyDescent="0.25">
      <c r="B34" s="64"/>
      <c r="C34" s="25"/>
      <c r="D34" s="25"/>
      <c r="E34" s="25"/>
      <c r="F34" s="25"/>
      <c r="G34" s="25"/>
      <c r="H34" s="25"/>
      <c r="I34" s="25"/>
      <c r="J34" s="25"/>
      <c r="K34" s="25"/>
      <c r="L34" s="25"/>
      <c r="M34" s="25"/>
      <c r="N34" s="25"/>
      <c r="O34" s="25"/>
      <c r="P34" s="25"/>
      <c r="Q34" s="25"/>
      <c r="R34" s="25"/>
      <c r="S34" s="64"/>
    </row>
    <row r="35" spans="2:19" ht="15" customHeight="1" x14ac:dyDescent="0.25">
      <c r="B35" s="64"/>
      <c r="C35" s="66" t="s">
        <v>18</v>
      </c>
      <c r="D35" s="66"/>
      <c r="E35" s="66"/>
      <c r="F35" s="66"/>
      <c r="G35" s="66"/>
      <c r="H35" s="66"/>
      <c r="I35" s="66"/>
      <c r="J35" s="66"/>
      <c r="K35" s="66"/>
      <c r="L35" s="66"/>
      <c r="M35" s="66"/>
      <c r="N35" s="66"/>
      <c r="O35" s="66"/>
      <c r="P35" s="66"/>
      <c r="Q35" s="66"/>
      <c r="R35" s="66"/>
      <c r="S35" s="64"/>
    </row>
    <row r="36" spans="2:19" ht="15" customHeight="1" x14ac:dyDescent="0.25">
      <c r="B36" s="64"/>
      <c r="C36" s="66"/>
      <c r="D36" s="66"/>
      <c r="E36" s="66"/>
      <c r="F36" s="66"/>
      <c r="G36" s="66"/>
      <c r="H36" s="66"/>
      <c r="I36" s="66"/>
      <c r="J36" s="66"/>
      <c r="K36" s="66"/>
      <c r="L36" s="66"/>
      <c r="M36" s="66"/>
      <c r="N36" s="66"/>
      <c r="O36" s="66"/>
      <c r="P36" s="66"/>
      <c r="Q36" s="66"/>
      <c r="R36" s="66"/>
      <c r="S36" s="64"/>
    </row>
    <row r="37" spans="2:19" ht="15" customHeight="1" x14ac:dyDescent="0.25">
      <c r="B37" s="64"/>
      <c r="C37" s="67" t="s">
        <v>19</v>
      </c>
      <c r="D37" s="67"/>
      <c r="E37" s="67"/>
      <c r="F37" s="67"/>
      <c r="G37" s="67"/>
      <c r="H37" s="67"/>
      <c r="I37" s="67"/>
      <c r="J37" s="67"/>
      <c r="K37" s="67"/>
      <c r="L37" s="67"/>
      <c r="M37" s="67"/>
      <c r="N37" s="67"/>
      <c r="O37" s="67"/>
      <c r="P37" s="67"/>
      <c r="Q37" s="67"/>
      <c r="R37" s="67"/>
      <c r="S37" s="64"/>
    </row>
    <row r="38" spans="2:19" ht="15" customHeight="1" x14ac:dyDescent="0.25">
      <c r="B38" s="64"/>
      <c r="C38" s="67"/>
      <c r="D38" s="67"/>
      <c r="E38" s="67"/>
      <c r="F38" s="67"/>
      <c r="G38" s="67"/>
      <c r="H38" s="67"/>
      <c r="I38" s="67"/>
      <c r="J38" s="67"/>
      <c r="K38" s="67"/>
      <c r="L38" s="67"/>
      <c r="M38" s="67"/>
      <c r="N38" s="67"/>
      <c r="O38" s="67"/>
      <c r="P38" s="67"/>
      <c r="Q38" s="67"/>
      <c r="R38" s="67"/>
      <c r="S38" s="64"/>
    </row>
    <row r="39" spans="2:19" ht="9.75" customHeight="1" x14ac:dyDescent="0.25">
      <c r="B39" s="64"/>
      <c r="C39" s="67"/>
      <c r="D39" s="67"/>
      <c r="E39" s="67"/>
      <c r="F39" s="67"/>
      <c r="G39" s="67"/>
      <c r="H39" s="67"/>
      <c r="I39" s="67"/>
      <c r="J39" s="67"/>
      <c r="K39" s="67"/>
      <c r="L39" s="67"/>
      <c r="M39" s="67"/>
      <c r="N39" s="67"/>
      <c r="O39" s="67"/>
      <c r="P39" s="67"/>
      <c r="Q39" s="67"/>
      <c r="R39" s="67"/>
      <c r="S39" s="64"/>
    </row>
    <row r="40" spans="2:19" ht="15" customHeight="1" x14ac:dyDescent="0.25">
      <c r="B40" s="64"/>
      <c r="C40" s="64"/>
      <c r="D40" s="64"/>
      <c r="E40" s="64"/>
      <c r="F40" s="64"/>
      <c r="G40" s="64"/>
      <c r="H40" s="64"/>
      <c r="I40" s="64"/>
      <c r="J40" s="64"/>
      <c r="K40" s="64"/>
      <c r="L40" s="64"/>
      <c r="M40" s="64"/>
      <c r="N40" s="64"/>
      <c r="O40" s="64"/>
      <c r="P40" s="64"/>
      <c r="Q40" s="64"/>
      <c r="R40" s="64"/>
      <c r="S40" s="64"/>
    </row>
    <row r="41" spans="2:19" ht="15" customHeight="1" x14ac:dyDescent="0.3">
      <c r="B41" s="64"/>
      <c r="C41" s="21" t="s">
        <v>20</v>
      </c>
      <c r="D41" s="64"/>
      <c r="E41" s="64"/>
      <c r="F41" s="64"/>
      <c r="G41" s="64"/>
      <c r="H41" s="64"/>
      <c r="I41" s="64"/>
      <c r="J41" s="64"/>
      <c r="K41" s="64"/>
      <c r="L41" s="64"/>
      <c r="M41" s="64"/>
      <c r="N41" s="64"/>
      <c r="O41" s="64"/>
      <c r="P41" s="64"/>
      <c r="Q41" s="64"/>
      <c r="R41" s="64"/>
      <c r="S41" s="64"/>
    </row>
    <row r="42" spans="2:19" ht="15" customHeight="1" x14ac:dyDescent="0.25">
      <c r="B42" s="64"/>
      <c r="C42" s="64"/>
      <c r="D42" s="64"/>
      <c r="E42" s="64"/>
      <c r="F42" s="64"/>
      <c r="G42" s="64"/>
      <c r="H42" s="64"/>
      <c r="I42" s="64"/>
      <c r="J42" s="64"/>
      <c r="K42" s="64"/>
      <c r="L42" s="64"/>
      <c r="M42" s="64"/>
      <c r="N42" s="64"/>
      <c r="O42" s="64"/>
      <c r="P42" s="64"/>
      <c r="Q42" s="64"/>
      <c r="R42" s="64"/>
      <c r="S42" s="64"/>
    </row>
    <row r="43" spans="2:19" ht="15" customHeight="1" x14ac:dyDescent="0.25">
      <c r="B43" s="64"/>
      <c r="C43" s="66" t="s">
        <v>21</v>
      </c>
      <c r="D43" s="66"/>
      <c r="E43" s="66"/>
      <c r="F43" s="66"/>
      <c r="G43" s="66"/>
      <c r="H43" s="66"/>
      <c r="I43" s="66"/>
      <c r="J43" s="66"/>
      <c r="K43" s="66"/>
      <c r="L43" s="66"/>
      <c r="M43" s="66"/>
      <c r="N43" s="66"/>
      <c r="O43" s="66"/>
      <c r="P43" s="66"/>
      <c r="Q43" s="66"/>
      <c r="R43" s="66"/>
      <c r="S43" s="64"/>
    </row>
    <row r="44" spans="2:19" ht="15" customHeight="1" x14ac:dyDescent="0.25">
      <c r="B44" s="64"/>
      <c r="C44" s="66"/>
      <c r="D44" s="66"/>
      <c r="E44" s="66"/>
      <c r="F44" s="66"/>
      <c r="G44" s="66"/>
      <c r="H44" s="66"/>
      <c r="I44" s="66"/>
      <c r="J44" s="66"/>
      <c r="K44" s="66"/>
      <c r="L44" s="66"/>
      <c r="M44" s="66"/>
      <c r="N44" s="66"/>
      <c r="O44" s="66"/>
      <c r="P44" s="66"/>
      <c r="Q44" s="66"/>
      <c r="R44" s="66"/>
      <c r="S44" s="64"/>
    </row>
    <row r="45" spans="2:19" ht="15" customHeight="1" x14ac:dyDescent="0.25">
      <c r="B45" s="64"/>
      <c r="C45" s="68"/>
      <c r="D45" s="68"/>
      <c r="E45" s="68"/>
      <c r="F45" s="68"/>
      <c r="G45" s="68"/>
      <c r="H45" s="68"/>
      <c r="I45" s="68"/>
      <c r="J45" s="68"/>
      <c r="K45" s="68"/>
      <c r="L45" s="68"/>
      <c r="M45" s="68"/>
      <c r="N45" s="68"/>
      <c r="O45" s="68"/>
      <c r="P45" s="68"/>
      <c r="Q45" s="68"/>
      <c r="R45" s="68"/>
      <c r="S45" s="64"/>
    </row>
    <row r="46" spans="2:19" ht="15" customHeight="1" x14ac:dyDescent="0.25">
      <c r="B46" s="64"/>
      <c r="C46" s="66" t="s">
        <v>22</v>
      </c>
      <c r="D46" s="66"/>
      <c r="E46" s="66"/>
      <c r="F46" s="66"/>
      <c r="G46" s="66"/>
      <c r="H46" s="66"/>
      <c r="I46" s="66"/>
      <c r="J46" s="66"/>
      <c r="K46" s="66"/>
      <c r="L46" s="66"/>
      <c r="M46" s="66"/>
      <c r="N46" s="66"/>
      <c r="O46" s="66"/>
      <c r="P46" s="66"/>
      <c r="Q46" s="66"/>
      <c r="R46" s="66"/>
      <c r="S46" s="64"/>
    </row>
    <row r="47" spans="2:19" ht="15" customHeight="1" x14ac:dyDescent="0.25">
      <c r="B47" s="64"/>
      <c r="C47" s="66"/>
      <c r="D47" s="66"/>
      <c r="E47" s="66"/>
      <c r="F47" s="66"/>
      <c r="G47" s="66"/>
      <c r="H47" s="66"/>
      <c r="I47" s="66"/>
      <c r="J47" s="66"/>
      <c r="K47" s="66"/>
      <c r="L47" s="66"/>
      <c r="M47" s="66"/>
      <c r="N47" s="66"/>
      <c r="O47" s="66"/>
      <c r="P47" s="66"/>
      <c r="Q47" s="66"/>
      <c r="R47" s="66"/>
      <c r="S47" s="64"/>
    </row>
    <row r="48" spans="2:19" ht="15" customHeight="1" x14ac:dyDescent="0.25">
      <c r="B48" s="64"/>
      <c r="C48" s="54"/>
      <c r="D48" s="54"/>
      <c r="E48" s="54"/>
      <c r="F48" s="54"/>
      <c r="G48" s="54"/>
      <c r="H48" s="54"/>
      <c r="I48" s="54"/>
      <c r="J48" s="54"/>
      <c r="K48" s="54"/>
      <c r="L48" s="54"/>
      <c r="M48" s="54"/>
      <c r="N48" s="54"/>
      <c r="O48" s="54"/>
      <c r="P48" s="54"/>
      <c r="Q48" s="54"/>
      <c r="R48" s="54"/>
      <c r="S48" s="64"/>
    </row>
    <row r="49" spans="2:19" ht="15" customHeight="1" x14ac:dyDescent="0.25">
      <c r="B49" s="64"/>
      <c r="C49" s="66" t="s">
        <v>23</v>
      </c>
      <c r="D49" s="66"/>
      <c r="E49" s="66"/>
      <c r="F49" s="66"/>
      <c r="G49" s="66"/>
      <c r="H49" s="66"/>
      <c r="I49" s="66"/>
      <c r="J49" s="66"/>
      <c r="K49" s="66"/>
      <c r="L49" s="66"/>
      <c r="M49" s="66"/>
      <c r="N49" s="66"/>
      <c r="O49" s="66"/>
      <c r="P49" s="66"/>
      <c r="Q49" s="66"/>
      <c r="R49" s="66"/>
      <c r="S49" s="64"/>
    </row>
    <row r="50" spans="2:19" ht="15" customHeight="1" x14ac:dyDescent="0.25">
      <c r="B50" s="64"/>
      <c r="C50" s="66"/>
      <c r="D50" s="66"/>
      <c r="E50" s="66"/>
      <c r="F50" s="66"/>
      <c r="G50" s="66"/>
      <c r="H50" s="66"/>
      <c r="I50" s="66"/>
      <c r="J50" s="66"/>
      <c r="K50" s="66"/>
      <c r="L50" s="66"/>
      <c r="M50" s="66"/>
      <c r="N50" s="66"/>
      <c r="O50" s="66"/>
      <c r="P50" s="66"/>
      <c r="Q50" s="66"/>
      <c r="R50" s="66"/>
      <c r="S50" s="64"/>
    </row>
    <row r="51" spans="2:19" ht="15" customHeight="1" x14ac:dyDescent="0.25">
      <c r="B51" s="64"/>
      <c r="C51" s="66"/>
      <c r="D51" s="66"/>
      <c r="E51" s="66"/>
      <c r="F51" s="66"/>
      <c r="G51" s="66"/>
      <c r="H51" s="66"/>
      <c r="I51" s="66"/>
      <c r="J51" s="66"/>
      <c r="K51" s="66"/>
      <c r="L51" s="66"/>
      <c r="M51" s="66"/>
      <c r="N51" s="66"/>
      <c r="O51" s="66"/>
      <c r="P51" s="66"/>
      <c r="Q51" s="66"/>
      <c r="R51" s="66"/>
      <c r="S51" s="64"/>
    </row>
    <row r="52" spans="2:19" ht="11.25" customHeight="1" x14ac:dyDescent="0.25">
      <c r="B52" s="23"/>
      <c r="C52" s="66"/>
      <c r="D52" s="66"/>
      <c r="E52" s="66"/>
      <c r="F52" s="66"/>
      <c r="G52" s="66"/>
      <c r="H52" s="66"/>
      <c r="I52" s="66"/>
      <c r="J52" s="66"/>
      <c r="K52" s="66"/>
      <c r="L52" s="66"/>
      <c r="M52" s="66"/>
      <c r="N52" s="66"/>
      <c r="O52" s="66"/>
      <c r="P52" s="66"/>
      <c r="Q52" s="66"/>
      <c r="R52" s="66"/>
      <c r="S52" s="23"/>
    </row>
    <row r="53" spans="2:19" ht="11.25" customHeight="1" x14ac:dyDescent="0.25">
      <c r="B53" s="23"/>
      <c r="C53" s="54"/>
      <c r="D53" s="54"/>
      <c r="E53" s="54"/>
      <c r="F53" s="54"/>
      <c r="G53" s="54"/>
      <c r="H53" s="54"/>
      <c r="I53" s="54"/>
      <c r="J53" s="54"/>
      <c r="K53" s="54"/>
      <c r="L53" s="54"/>
      <c r="M53" s="54"/>
      <c r="N53" s="54"/>
      <c r="O53" s="54"/>
      <c r="P53" s="54"/>
      <c r="Q53" s="54"/>
      <c r="R53" s="54"/>
      <c r="S53" s="23"/>
    </row>
    <row r="54" spans="2:19" ht="15" customHeight="1" x14ac:dyDescent="0.25">
      <c r="B54" s="23"/>
      <c r="C54" s="66" t="s">
        <v>24</v>
      </c>
      <c r="D54" s="66"/>
      <c r="E54" s="66"/>
      <c r="F54" s="66"/>
      <c r="G54" s="66"/>
      <c r="H54" s="66"/>
      <c r="I54" s="66"/>
      <c r="J54" s="66"/>
      <c r="K54" s="66"/>
      <c r="L54" s="66"/>
      <c r="M54" s="66"/>
      <c r="N54" s="66"/>
      <c r="O54" s="66"/>
      <c r="P54" s="66"/>
      <c r="Q54" s="66"/>
      <c r="R54" s="66"/>
      <c r="S54" s="23"/>
    </row>
    <row r="55" spans="2:19" ht="8.25" customHeight="1" x14ac:dyDescent="0.25">
      <c r="B55" s="23"/>
      <c r="C55" s="66"/>
      <c r="D55" s="66"/>
      <c r="E55" s="66"/>
      <c r="F55" s="66"/>
      <c r="G55" s="66"/>
      <c r="H55" s="66"/>
      <c r="I55" s="66"/>
      <c r="J55" s="66"/>
      <c r="K55" s="66"/>
      <c r="L55" s="66"/>
      <c r="M55" s="66"/>
      <c r="N55" s="66"/>
      <c r="O55" s="66"/>
      <c r="P55" s="66"/>
      <c r="Q55" s="66"/>
      <c r="R55" s="66"/>
      <c r="S55" s="23"/>
    </row>
    <row r="56" spans="2:19" ht="15" customHeight="1" x14ac:dyDescent="0.25">
      <c r="B56" s="23"/>
      <c r="C56" s="23"/>
      <c r="D56" s="23"/>
      <c r="E56" s="23"/>
      <c r="F56" s="23"/>
      <c r="G56" s="23"/>
      <c r="H56" s="23"/>
      <c r="I56" s="23"/>
      <c r="J56" s="23"/>
      <c r="K56" s="23"/>
      <c r="L56" s="23"/>
      <c r="M56" s="23"/>
      <c r="N56" s="23"/>
      <c r="O56" s="23"/>
      <c r="P56" s="23"/>
      <c r="Q56" s="23"/>
      <c r="R56" s="23"/>
      <c r="S56" s="23"/>
    </row>
  </sheetData>
  <sheetProtection algorithmName="SHA-512" hashValue="tWTkPYQrlGL8j92NaopWOQuNtftaG5uGckrH8b9gNw74wm/YqDFz1Jd9FBhmxwFDRB87+HvIT19I2x+crawiBQ==" saltValue="YVoZm93gs1RXCOOj1I7sAQ==" spinCount="100000" sheet="1" objects="1" scenarios="1"/>
  <mergeCells count="2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 ref="C35:R36"/>
    <mergeCell ref="E2:P3"/>
    <mergeCell ref="O8:R8"/>
    <mergeCell ref="E4:P5"/>
    <mergeCell ref="D11:F11"/>
    <mergeCell ref="E6:P7"/>
    <mergeCell ref="C49:R52"/>
    <mergeCell ref="C37:R39"/>
    <mergeCell ref="C43:R44"/>
    <mergeCell ref="C45:R45"/>
    <mergeCell ref="C46:R47"/>
  </mergeCells>
  <phoneticPr fontId="13"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15:P15">
    <cfRule type="expression" dxfId="17" priority="7">
      <formula>$G$15=""</formula>
    </cfRule>
  </conditionalFormatting>
  <conditionalFormatting sqref="G17:P17">
    <cfRule type="expression" dxfId="16" priority="6">
      <formula>$G$17=""</formula>
    </cfRule>
  </conditionalFormatting>
  <conditionalFormatting sqref="G19:K19">
    <cfRule type="expression" dxfId="15" priority="5">
      <formula>$G$19=""</formula>
    </cfRule>
  </conditionalFormatting>
  <conditionalFormatting sqref="M19">
    <cfRule type="expression" dxfId="14" priority="4">
      <formula>$M$19=""</formula>
    </cfRule>
  </conditionalFormatting>
  <conditionalFormatting sqref="Q19:R19">
    <cfRule type="expression" dxfId="13" priority="3">
      <formula>$Q$19=""</formula>
    </cfRule>
  </conditionalFormatting>
  <conditionalFormatting sqref="G21">
    <cfRule type="expression" dxfId="12" priority="2">
      <formula>$M$19=""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1"/>
  <sheetViews>
    <sheetView topLeftCell="A34" workbookViewId="0">
      <selection activeCell="C63" sqref="C63:S67"/>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101</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28" t="s">
        <v>102</v>
      </c>
      <c r="D11" s="129"/>
      <c r="E11" s="129"/>
      <c r="F11" s="129"/>
      <c r="G11" s="129"/>
      <c r="H11" s="129"/>
      <c r="I11" s="129"/>
      <c r="J11" s="129"/>
      <c r="K11" s="129"/>
      <c r="L11" s="129"/>
      <c r="M11" s="129"/>
      <c r="N11" s="129"/>
      <c r="O11" s="129"/>
      <c r="P11" s="129"/>
      <c r="Q11" s="129"/>
      <c r="R11" s="129"/>
      <c r="S11" s="130"/>
      <c r="T11" s="9"/>
    </row>
    <row r="12" spans="2:20" ht="6" customHeight="1" x14ac:dyDescent="0.25">
      <c r="B12" s="9"/>
      <c r="C12" s="57"/>
      <c r="D12" s="57"/>
      <c r="E12" s="57"/>
      <c r="F12" s="58"/>
      <c r="G12" s="57"/>
      <c r="H12" s="57"/>
      <c r="I12" s="57"/>
      <c r="J12" s="57"/>
      <c r="K12" s="57"/>
      <c r="L12" s="57"/>
      <c r="M12" s="57"/>
      <c r="N12" s="57"/>
      <c r="O12" s="57"/>
      <c r="P12" s="57"/>
      <c r="Q12" s="57"/>
      <c r="R12" s="57"/>
      <c r="S12" s="57"/>
      <c r="T12" s="9"/>
    </row>
    <row r="13" spans="2:20" x14ac:dyDescent="0.25">
      <c r="B13" s="9"/>
      <c r="C13" s="23" t="s">
        <v>29</v>
      </c>
      <c r="D13" s="9"/>
      <c r="E13" s="9"/>
      <c r="F13" s="56">
        <v>4</v>
      </c>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96" t="str">
        <f>IF(F13="","",LOOKUP('Pg9'!F13,Níveis!B99:C102))</f>
        <v>Há emissão de outorga de direito de recursos hídricos para captação de água e para lançamento de efluentes, tendo sido outorgados mais de 50% da demanda estimada.</v>
      </c>
      <c r="D15" s="87"/>
      <c r="E15" s="87"/>
      <c r="F15" s="87"/>
      <c r="G15" s="87"/>
      <c r="H15" s="87"/>
      <c r="I15" s="87"/>
      <c r="J15" s="87"/>
      <c r="K15" s="87"/>
      <c r="L15" s="87"/>
      <c r="M15" s="87"/>
      <c r="N15" s="87"/>
      <c r="O15" s="87"/>
      <c r="P15" s="87"/>
      <c r="Q15" s="87"/>
      <c r="R15" s="87"/>
      <c r="S15" s="88"/>
      <c r="T15" s="9"/>
    </row>
    <row r="16" spans="2:20" x14ac:dyDescent="0.25">
      <c r="B16" s="9"/>
      <c r="C16" s="95"/>
      <c r="D16" s="90"/>
      <c r="E16" s="90"/>
      <c r="F16" s="90"/>
      <c r="G16" s="90"/>
      <c r="H16" s="90"/>
      <c r="I16" s="90"/>
      <c r="J16" s="90"/>
      <c r="K16" s="90"/>
      <c r="L16" s="90"/>
      <c r="M16" s="90"/>
      <c r="N16" s="90"/>
      <c r="O16" s="90"/>
      <c r="P16" s="90"/>
      <c r="Q16" s="90"/>
      <c r="R16" s="90"/>
      <c r="S16" s="91"/>
      <c r="T16" s="9"/>
    </row>
    <row r="17" spans="2:20" x14ac:dyDescent="0.25">
      <c r="B17" s="9"/>
      <c r="C17" s="92"/>
      <c r="D17" s="93"/>
      <c r="E17" s="93"/>
      <c r="F17" s="93"/>
      <c r="G17" s="93"/>
      <c r="H17" s="93"/>
      <c r="I17" s="93"/>
      <c r="J17" s="93"/>
      <c r="K17" s="93"/>
      <c r="L17" s="93"/>
      <c r="M17" s="93"/>
      <c r="N17" s="93"/>
      <c r="O17" s="93"/>
      <c r="P17" s="93"/>
      <c r="Q17" s="93"/>
      <c r="R17" s="93"/>
      <c r="S17" s="94"/>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0" t="s">
        <v>30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97" t="s">
        <v>103</v>
      </c>
      <c r="D21" s="98"/>
      <c r="E21" s="98"/>
      <c r="F21" s="98"/>
      <c r="G21" s="98"/>
      <c r="H21" s="98"/>
      <c r="I21" s="98"/>
      <c r="J21" s="98"/>
      <c r="K21" s="98"/>
      <c r="L21" s="98"/>
      <c r="M21" s="98"/>
      <c r="N21" s="98"/>
      <c r="O21" s="98"/>
      <c r="P21" s="98"/>
      <c r="Q21" s="98"/>
      <c r="R21" s="98"/>
      <c r="S21" s="99"/>
      <c r="T21" s="9"/>
    </row>
    <row r="22" spans="2:20" x14ac:dyDescent="0.25">
      <c r="B22" s="9"/>
      <c r="C22" s="100"/>
      <c r="D22" s="101"/>
      <c r="E22" s="101"/>
      <c r="F22" s="101"/>
      <c r="G22" s="101"/>
      <c r="H22" s="101"/>
      <c r="I22" s="101"/>
      <c r="J22" s="101"/>
      <c r="K22" s="101"/>
      <c r="L22" s="101"/>
      <c r="M22" s="101"/>
      <c r="N22" s="101"/>
      <c r="O22" s="101"/>
      <c r="P22" s="101"/>
      <c r="Q22" s="101"/>
      <c r="R22" s="101"/>
      <c r="S22" s="102"/>
      <c r="T22" s="9"/>
    </row>
    <row r="23" spans="2:20" ht="15" customHeight="1" x14ac:dyDescent="0.25">
      <c r="B23" s="9"/>
      <c r="C23" s="100"/>
      <c r="D23" s="101"/>
      <c r="E23" s="101"/>
      <c r="F23" s="101"/>
      <c r="G23" s="101"/>
      <c r="H23" s="101"/>
      <c r="I23" s="101"/>
      <c r="J23" s="101"/>
      <c r="K23" s="101"/>
      <c r="L23" s="101"/>
      <c r="M23" s="101"/>
      <c r="N23" s="101"/>
      <c r="O23" s="101"/>
      <c r="P23" s="101"/>
      <c r="Q23" s="101"/>
      <c r="R23" s="101"/>
      <c r="S23" s="102"/>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42.75" customHeight="1" x14ac:dyDescent="0.25">
      <c r="B26" s="9"/>
      <c r="C26" s="103"/>
      <c r="D26" s="104"/>
      <c r="E26" s="104"/>
      <c r="F26" s="104"/>
      <c r="G26" s="104"/>
      <c r="H26" s="104"/>
      <c r="I26" s="104"/>
      <c r="J26" s="104"/>
      <c r="K26" s="104"/>
      <c r="L26" s="104"/>
      <c r="M26" s="104"/>
      <c r="N26" s="104"/>
      <c r="O26" s="104"/>
      <c r="P26" s="104"/>
      <c r="Q26" s="104"/>
      <c r="R26" s="104"/>
      <c r="S26" s="105"/>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0" t="s">
        <v>104</v>
      </c>
      <c r="D28" s="29"/>
      <c r="E28" s="29"/>
      <c r="F28" s="23"/>
      <c r="G28" s="23"/>
      <c r="H28" s="23"/>
      <c r="I28" s="23"/>
      <c r="J28" s="23"/>
      <c r="K28" s="23"/>
      <c r="L28" s="23"/>
      <c r="M28" s="64"/>
      <c r="N28" s="64"/>
      <c r="O28" s="23"/>
      <c r="P28" s="23"/>
      <c r="Q28" s="23"/>
      <c r="R28" s="23"/>
      <c r="S28" s="23"/>
      <c r="T28" s="9"/>
    </row>
    <row r="29" spans="2:20" ht="6" customHeight="1" x14ac:dyDescent="0.25">
      <c r="B29" s="9"/>
      <c r="C29" s="20"/>
      <c r="D29" s="29"/>
      <c r="E29" s="29"/>
      <c r="F29" s="23"/>
      <c r="G29" s="23"/>
      <c r="H29" s="23"/>
      <c r="I29" s="23"/>
      <c r="J29" s="23"/>
      <c r="K29" s="23"/>
      <c r="L29" s="23"/>
      <c r="M29" s="64"/>
      <c r="N29" s="64"/>
      <c r="O29" s="23"/>
      <c r="P29" s="23"/>
      <c r="Q29" s="23"/>
      <c r="R29" s="23"/>
      <c r="S29" s="23"/>
      <c r="T29" s="9"/>
    </row>
    <row r="30" spans="2:20" x14ac:dyDescent="0.25">
      <c r="B30" s="9"/>
      <c r="C30" s="86" t="s">
        <v>105</v>
      </c>
      <c r="D30" s="87"/>
      <c r="E30" s="87"/>
      <c r="F30" s="87"/>
      <c r="G30" s="87"/>
      <c r="H30" s="87"/>
      <c r="I30" s="87"/>
      <c r="J30" s="87"/>
      <c r="K30" s="87"/>
      <c r="L30" s="87"/>
      <c r="M30" s="87"/>
      <c r="N30" s="87"/>
      <c r="O30" s="87"/>
      <c r="P30" s="87"/>
      <c r="Q30" s="87"/>
      <c r="R30" s="87"/>
      <c r="S30" s="88"/>
      <c r="T30" s="9"/>
    </row>
    <row r="31" spans="2:20" x14ac:dyDescent="0.25">
      <c r="B31" s="9"/>
      <c r="C31" s="89"/>
      <c r="D31" s="90"/>
      <c r="E31" s="90"/>
      <c r="F31" s="90"/>
      <c r="G31" s="90"/>
      <c r="H31" s="90"/>
      <c r="I31" s="90"/>
      <c r="J31" s="90"/>
      <c r="K31" s="90"/>
      <c r="L31" s="90"/>
      <c r="M31" s="90"/>
      <c r="N31" s="90"/>
      <c r="O31" s="90"/>
      <c r="P31" s="90"/>
      <c r="Q31" s="90"/>
      <c r="R31" s="90"/>
      <c r="S31" s="91"/>
      <c r="T31" s="9"/>
    </row>
    <row r="32" spans="2:20" x14ac:dyDescent="0.25">
      <c r="B32" s="9"/>
      <c r="C32" s="89"/>
      <c r="D32" s="90"/>
      <c r="E32" s="90"/>
      <c r="F32" s="90"/>
      <c r="G32" s="90"/>
      <c r="H32" s="90"/>
      <c r="I32" s="90"/>
      <c r="J32" s="90"/>
      <c r="K32" s="90"/>
      <c r="L32" s="90"/>
      <c r="M32" s="90"/>
      <c r="N32" s="90"/>
      <c r="O32" s="90"/>
      <c r="P32" s="90"/>
      <c r="Q32" s="90"/>
      <c r="R32" s="90"/>
      <c r="S32" s="91"/>
      <c r="T32" s="9"/>
    </row>
    <row r="33" spans="2:20" ht="11.25" customHeight="1" x14ac:dyDescent="0.25">
      <c r="B33" s="9"/>
      <c r="C33" s="118"/>
      <c r="D33" s="93"/>
      <c r="E33" s="93"/>
      <c r="F33" s="93"/>
      <c r="G33" s="93"/>
      <c r="H33" s="93"/>
      <c r="I33" s="93"/>
      <c r="J33" s="93"/>
      <c r="K33" s="93"/>
      <c r="L33" s="93"/>
      <c r="M33" s="93"/>
      <c r="N33" s="93"/>
      <c r="O33" s="93"/>
      <c r="P33" s="93"/>
      <c r="Q33" s="93"/>
      <c r="R33" s="93"/>
      <c r="S33" s="94"/>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23" t="s">
        <v>29</v>
      </c>
      <c r="D35" s="9"/>
      <c r="E35" s="9"/>
      <c r="F35" s="32">
        <v>3</v>
      </c>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96" t="str">
        <f>IF(F35="","",LOOKUP('Pg9'!F35,Níveis!B103:C106))</f>
        <v>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v>
      </c>
      <c r="D37" s="87"/>
      <c r="E37" s="87"/>
      <c r="F37" s="87"/>
      <c r="G37" s="87"/>
      <c r="H37" s="87"/>
      <c r="I37" s="87"/>
      <c r="J37" s="87"/>
      <c r="K37" s="87"/>
      <c r="L37" s="87"/>
      <c r="M37" s="87"/>
      <c r="N37" s="87"/>
      <c r="O37" s="87"/>
      <c r="P37" s="87"/>
      <c r="Q37" s="87"/>
      <c r="R37" s="87"/>
      <c r="S37" s="88"/>
      <c r="T37" s="9"/>
    </row>
    <row r="38" spans="2:20" x14ac:dyDescent="0.25">
      <c r="B38" s="9"/>
      <c r="C38" s="95"/>
      <c r="D38" s="90"/>
      <c r="E38" s="90"/>
      <c r="F38" s="90"/>
      <c r="G38" s="90"/>
      <c r="H38" s="90"/>
      <c r="I38" s="90"/>
      <c r="J38" s="90"/>
      <c r="K38" s="90"/>
      <c r="L38" s="90"/>
      <c r="M38" s="90"/>
      <c r="N38" s="90"/>
      <c r="O38" s="90"/>
      <c r="P38" s="90"/>
      <c r="Q38" s="90"/>
      <c r="R38" s="90"/>
      <c r="S38" s="91"/>
      <c r="T38" s="9"/>
    </row>
    <row r="39" spans="2:20" x14ac:dyDescent="0.25">
      <c r="B39" s="9"/>
      <c r="C39" s="92"/>
      <c r="D39" s="93"/>
      <c r="E39" s="93"/>
      <c r="F39" s="93"/>
      <c r="G39" s="93"/>
      <c r="H39" s="93"/>
      <c r="I39" s="93"/>
      <c r="J39" s="93"/>
      <c r="K39" s="93"/>
      <c r="L39" s="93"/>
      <c r="M39" s="93"/>
      <c r="N39" s="93"/>
      <c r="O39" s="93"/>
      <c r="P39" s="93"/>
      <c r="Q39" s="93"/>
      <c r="R39" s="93"/>
      <c r="S39" s="94"/>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0" t="s">
        <v>30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97" t="s">
        <v>106</v>
      </c>
      <c r="D43" s="98"/>
      <c r="E43" s="98"/>
      <c r="F43" s="98"/>
      <c r="G43" s="98"/>
      <c r="H43" s="98"/>
      <c r="I43" s="98"/>
      <c r="J43" s="98"/>
      <c r="K43" s="98"/>
      <c r="L43" s="98"/>
      <c r="M43" s="98"/>
      <c r="N43" s="98"/>
      <c r="O43" s="98"/>
      <c r="P43" s="98"/>
      <c r="Q43" s="98"/>
      <c r="R43" s="98"/>
      <c r="S43" s="99"/>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ht="55.5" customHeight="1" x14ac:dyDescent="0.25">
      <c r="B48" s="9"/>
      <c r="C48" s="103"/>
      <c r="D48" s="104"/>
      <c r="E48" s="104"/>
      <c r="F48" s="104"/>
      <c r="G48" s="104"/>
      <c r="H48" s="104"/>
      <c r="I48" s="104"/>
      <c r="J48" s="104"/>
      <c r="K48" s="104"/>
      <c r="L48" s="104"/>
      <c r="M48" s="104"/>
      <c r="N48" s="104"/>
      <c r="O48" s="104"/>
      <c r="P48" s="104"/>
      <c r="Q48" s="104"/>
      <c r="R48" s="104"/>
      <c r="S48" s="105"/>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0" t="s">
        <v>107</v>
      </c>
      <c r="D50" s="29"/>
      <c r="E50" s="29"/>
      <c r="F50" s="23"/>
      <c r="G50" s="23"/>
      <c r="H50" s="23"/>
      <c r="I50" s="23"/>
      <c r="J50" s="23"/>
      <c r="K50" s="23"/>
      <c r="L50" s="23"/>
      <c r="M50" s="64"/>
      <c r="N50" s="64"/>
      <c r="O50" s="23"/>
      <c r="P50" s="23"/>
      <c r="Q50" s="23"/>
      <c r="R50" s="23"/>
      <c r="S50" s="23"/>
      <c r="T50" s="9"/>
    </row>
    <row r="51" spans="2:20" ht="6" customHeight="1" x14ac:dyDescent="0.25">
      <c r="B51" s="9"/>
      <c r="C51" s="20"/>
      <c r="D51" s="29"/>
      <c r="E51" s="29"/>
      <c r="F51" s="23"/>
      <c r="G51" s="23"/>
      <c r="H51" s="23"/>
      <c r="I51" s="23"/>
      <c r="J51" s="23"/>
      <c r="K51" s="23"/>
      <c r="L51" s="23"/>
      <c r="M51" s="64"/>
      <c r="N51" s="64"/>
      <c r="O51" s="23"/>
      <c r="P51" s="23"/>
      <c r="Q51" s="23"/>
      <c r="R51" s="23"/>
      <c r="S51" s="23"/>
      <c r="T51" s="9"/>
    </row>
    <row r="52" spans="2:20" x14ac:dyDescent="0.25">
      <c r="B52" s="9"/>
      <c r="C52" s="86" t="s">
        <v>108</v>
      </c>
      <c r="D52" s="87"/>
      <c r="E52" s="87"/>
      <c r="F52" s="87"/>
      <c r="G52" s="87"/>
      <c r="H52" s="87"/>
      <c r="I52" s="87"/>
      <c r="J52" s="87"/>
      <c r="K52" s="87"/>
      <c r="L52" s="87"/>
      <c r="M52" s="87"/>
      <c r="N52" s="87"/>
      <c r="O52" s="87"/>
      <c r="P52" s="87"/>
      <c r="Q52" s="87"/>
      <c r="R52" s="87"/>
      <c r="S52" s="88"/>
      <c r="T52" s="9"/>
    </row>
    <row r="53" spans="2:20" ht="15" customHeight="1" x14ac:dyDescent="0.25">
      <c r="B53" s="9"/>
      <c r="C53" s="118"/>
      <c r="D53" s="93"/>
      <c r="E53" s="93"/>
      <c r="F53" s="93"/>
      <c r="G53" s="93"/>
      <c r="H53" s="93"/>
      <c r="I53" s="93"/>
      <c r="J53" s="93"/>
      <c r="K53" s="93"/>
      <c r="L53" s="93"/>
      <c r="M53" s="93"/>
      <c r="N53" s="93"/>
      <c r="O53" s="93"/>
      <c r="P53" s="93"/>
      <c r="Q53" s="93"/>
      <c r="R53" s="93"/>
      <c r="S53" s="94"/>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4</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IF(F55="","",LOOKUP('Pg9'!F55,Níveis!B107:C111))</f>
        <v>Existe cobrança na maioria das bacias hidrográficas, mas os valores e mecanismos de cobrança utilizados ainda não estão atualizados ou não são adequados ao alcance dos objetivos do instrumento de gestão.</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109</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ht="17.25" customHeight="1" x14ac:dyDescent="0.25">
      <c r="B67" s="9"/>
      <c r="C67" s="103"/>
      <c r="D67" s="104"/>
      <c r="E67" s="104"/>
      <c r="F67" s="104"/>
      <c r="G67" s="104"/>
      <c r="H67" s="104"/>
      <c r="I67" s="104"/>
      <c r="J67" s="104"/>
      <c r="K67" s="104"/>
      <c r="L67" s="104"/>
      <c r="M67" s="104"/>
      <c r="N67" s="104"/>
      <c r="O67" s="104"/>
      <c r="P67" s="104"/>
      <c r="Q67" s="104"/>
      <c r="R67" s="104"/>
      <c r="S67" s="105"/>
      <c r="T67" s="9"/>
    </row>
    <row r="68" spans="2:20" x14ac:dyDescent="0.25">
      <c r="B68" s="9"/>
      <c r="C68" s="31"/>
      <c r="D68" s="31"/>
      <c r="E68" s="31"/>
      <c r="F68" s="31"/>
      <c r="G68" s="31"/>
      <c r="H68" s="31"/>
      <c r="I68" s="31"/>
      <c r="J68" s="31"/>
      <c r="K68" s="31"/>
      <c r="L68" s="31"/>
      <c r="M68" s="31"/>
      <c r="N68" s="31"/>
      <c r="O68" s="31"/>
      <c r="P68" s="31"/>
      <c r="Q68" s="31"/>
      <c r="R68" s="31"/>
      <c r="S68" s="31"/>
      <c r="T68" s="9"/>
    </row>
    <row r="69" spans="2:20" x14ac:dyDescent="0.25">
      <c r="B69" s="9"/>
      <c r="C69" s="107"/>
      <c r="D69" s="107"/>
      <c r="E69" s="107"/>
      <c r="F69" s="107"/>
      <c r="G69" s="107"/>
      <c r="H69" s="107"/>
      <c r="I69" s="107"/>
      <c r="J69" s="107"/>
      <c r="K69" s="9"/>
      <c r="L69" s="107"/>
      <c r="M69" s="107"/>
      <c r="N69" s="107"/>
      <c r="O69" s="107"/>
      <c r="P69" s="107"/>
      <c r="Q69" s="107"/>
      <c r="R69" s="107"/>
      <c r="S69" s="107"/>
      <c r="T69" s="9"/>
    </row>
    <row r="70" spans="2:20" x14ac:dyDescent="0.25">
      <c r="B70" s="27"/>
    </row>
    <row r="71" spans="2:20" ht="15" customHeight="1" x14ac:dyDescent="0.25"/>
  </sheetData>
  <mergeCells count="15">
    <mergeCell ref="F2:P3"/>
    <mergeCell ref="F4:P5"/>
    <mergeCell ref="R6:S7"/>
    <mergeCell ref="C69:J69"/>
    <mergeCell ref="L69:S69"/>
    <mergeCell ref="C11:S11"/>
    <mergeCell ref="C15:S17"/>
    <mergeCell ref="C21:S26"/>
    <mergeCell ref="C30:S33"/>
    <mergeCell ref="C37:S39"/>
    <mergeCell ref="C43:S48"/>
    <mergeCell ref="C52:S53"/>
    <mergeCell ref="C57:S59"/>
    <mergeCell ref="C63:S67"/>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operator="lessThan" showInputMessage="1" showErrorMessage="1" sqref="C21:S26" xr:uid="{00000000-0002-0000-0900-000001000000}"/>
    <dataValidation type="list" allowBlank="1" showInputMessage="1" showErrorMessage="1" sqref="F55" xr:uid="{00000000-0002-0000-0900-000002000000}">
      <formula1>"1,2,3,4,5"</formula1>
    </dataValidation>
  </dataValidations>
  <printOptions horizontalCentered="1"/>
  <pageMargins left="0.11811023622047245" right="0.11811023622047245" top="0.59055118110236227" bottom="0.39370078740157483" header="0.31496062992125984" footer="0.31496062992125984"/>
  <pageSetup paperSize="9" scale="7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topLeftCell="A56" workbookViewId="0">
      <selection activeCell="Y83" sqref="Y83"/>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110</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4" t="s">
        <v>111</v>
      </c>
      <c r="D11" s="135"/>
      <c r="E11" s="135"/>
      <c r="F11" s="135"/>
      <c r="G11" s="135"/>
      <c r="H11" s="135"/>
      <c r="I11" s="135"/>
      <c r="J11" s="135"/>
      <c r="K11" s="135"/>
      <c r="L11" s="135"/>
      <c r="M11" s="135"/>
      <c r="N11" s="135"/>
      <c r="O11" s="135"/>
      <c r="P11" s="135"/>
      <c r="Q11" s="135"/>
      <c r="R11" s="135"/>
      <c r="S11" s="136"/>
      <c r="T11" s="9"/>
    </row>
    <row r="12" spans="2:20" ht="21.75" customHeight="1" x14ac:dyDescent="0.25">
      <c r="B12" s="9"/>
      <c r="C12" s="137"/>
      <c r="D12" s="138"/>
      <c r="E12" s="138"/>
      <c r="F12" s="138"/>
      <c r="G12" s="138"/>
      <c r="H12" s="138"/>
      <c r="I12" s="138"/>
      <c r="J12" s="138"/>
      <c r="K12" s="138"/>
      <c r="L12" s="138"/>
      <c r="M12" s="138"/>
      <c r="N12" s="138"/>
      <c r="O12" s="138"/>
      <c r="P12" s="138"/>
      <c r="Q12" s="138"/>
      <c r="R12" s="138"/>
      <c r="S12" s="139"/>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56">
        <v>4</v>
      </c>
      <c r="G14" s="9"/>
      <c r="H14" s="9"/>
      <c r="I14" s="9"/>
      <c r="J14" s="9"/>
      <c r="K14" s="60"/>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IF(F14="","",LOOKUP('Pg10'!F14,Níveis!B112:C115))</f>
        <v>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97" t="s">
        <v>112</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3"/>
      <c r="D27" s="104"/>
      <c r="E27" s="104"/>
      <c r="F27" s="104"/>
      <c r="G27" s="104"/>
      <c r="H27" s="104"/>
      <c r="I27" s="104"/>
      <c r="J27" s="104"/>
      <c r="K27" s="104"/>
      <c r="L27" s="104"/>
      <c r="M27" s="104"/>
      <c r="N27" s="104"/>
      <c r="O27" s="104"/>
      <c r="P27" s="104"/>
      <c r="Q27" s="104"/>
      <c r="R27" s="104"/>
      <c r="S27" s="105"/>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0" t="s">
        <v>113</v>
      </c>
      <c r="D29" s="29"/>
      <c r="E29" s="29"/>
      <c r="F29" s="23"/>
      <c r="G29" s="23"/>
      <c r="H29" s="23"/>
      <c r="I29" s="23"/>
      <c r="J29" s="23"/>
      <c r="K29" s="23"/>
      <c r="L29" s="23"/>
      <c r="M29" s="64"/>
      <c r="N29" s="64"/>
      <c r="O29" s="23"/>
      <c r="P29" s="23"/>
      <c r="Q29" s="23"/>
      <c r="R29" s="23"/>
      <c r="S29" s="23"/>
      <c r="T29" s="9"/>
    </row>
    <row r="30" spans="2:20" ht="6" customHeight="1" x14ac:dyDescent="0.25">
      <c r="B30" s="9"/>
      <c r="C30" s="20"/>
      <c r="D30" s="29"/>
      <c r="E30" s="29"/>
      <c r="F30" s="23"/>
      <c r="G30" s="23"/>
      <c r="H30" s="23"/>
      <c r="I30" s="23"/>
      <c r="J30" s="23"/>
      <c r="K30" s="23"/>
      <c r="L30" s="23"/>
      <c r="M30" s="64"/>
      <c r="N30" s="64"/>
      <c r="O30" s="23"/>
      <c r="P30" s="23"/>
      <c r="Q30" s="23"/>
      <c r="R30" s="23"/>
      <c r="S30" s="23"/>
      <c r="T30" s="9"/>
    </row>
    <row r="31" spans="2:20" x14ac:dyDescent="0.25">
      <c r="B31" s="9"/>
      <c r="C31" s="131" t="s">
        <v>114</v>
      </c>
      <c r="D31" s="132"/>
      <c r="E31" s="132"/>
      <c r="F31" s="132"/>
      <c r="G31" s="132"/>
      <c r="H31" s="132"/>
      <c r="I31" s="132"/>
      <c r="J31" s="132"/>
      <c r="K31" s="132"/>
      <c r="L31" s="132"/>
      <c r="M31" s="132"/>
      <c r="N31" s="132"/>
      <c r="O31" s="132"/>
      <c r="P31" s="132"/>
      <c r="Q31" s="132"/>
      <c r="R31" s="132"/>
      <c r="S31" s="133"/>
      <c r="T31" s="9"/>
    </row>
    <row r="32" spans="2:20" ht="6" customHeight="1" x14ac:dyDescent="0.25">
      <c r="B32" s="9"/>
      <c r="C32" s="57"/>
      <c r="D32" s="57"/>
      <c r="E32" s="57"/>
      <c r="F32" s="58"/>
      <c r="G32" s="57"/>
      <c r="H32" s="57"/>
      <c r="I32" s="57"/>
      <c r="J32" s="57"/>
      <c r="K32" s="57"/>
      <c r="L32" s="57"/>
      <c r="M32" s="57"/>
      <c r="N32" s="57"/>
      <c r="O32" s="57"/>
      <c r="P32" s="57"/>
      <c r="Q32" s="57"/>
      <c r="R32" s="57"/>
      <c r="S32" s="57"/>
      <c r="T32" s="9"/>
    </row>
    <row r="33" spans="2:20" x14ac:dyDescent="0.25">
      <c r="B33" s="9"/>
      <c r="C33" s="23" t="s">
        <v>29</v>
      </c>
      <c r="D33" s="9"/>
      <c r="E33" s="9"/>
      <c r="F33" s="56">
        <v>3</v>
      </c>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96" t="str">
        <f>IF(F33="","",LOOKUP('Pg10'!F33,Níveis!B116:C118))</f>
        <v>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v>
      </c>
      <c r="D35" s="87"/>
      <c r="E35" s="87"/>
      <c r="F35" s="87"/>
      <c r="G35" s="87"/>
      <c r="H35" s="87"/>
      <c r="I35" s="87"/>
      <c r="J35" s="87"/>
      <c r="K35" s="87"/>
      <c r="L35" s="87"/>
      <c r="M35" s="87"/>
      <c r="N35" s="87"/>
      <c r="O35" s="87"/>
      <c r="P35" s="87"/>
      <c r="Q35" s="87"/>
      <c r="R35" s="87"/>
      <c r="S35" s="88"/>
      <c r="T35" s="9"/>
    </row>
    <row r="36" spans="2:20" x14ac:dyDescent="0.25">
      <c r="B36" s="9"/>
      <c r="C36" s="95"/>
      <c r="D36" s="90"/>
      <c r="E36" s="90"/>
      <c r="F36" s="90"/>
      <c r="G36" s="90"/>
      <c r="H36" s="90"/>
      <c r="I36" s="90"/>
      <c r="J36" s="90"/>
      <c r="K36" s="90"/>
      <c r="L36" s="90"/>
      <c r="M36" s="90"/>
      <c r="N36" s="90"/>
      <c r="O36" s="90"/>
      <c r="P36" s="90"/>
      <c r="Q36" s="90"/>
      <c r="R36" s="90"/>
      <c r="S36" s="91"/>
      <c r="T36" s="9"/>
    </row>
    <row r="37" spans="2:20"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0" t="s">
        <v>30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7" t="s">
        <v>115</v>
      </c>
      <c r="D41" s="98"/>
      <c r="E41" s="98"/>
      <c r="F41" s="98"/>
      <c r="G41" s="98"/>
      <c r="H41" s="98"/>
      <c r="I41" s="98"/>
      <c r="J41" s="98"/>
      <c r="K41" s="98"/>
      <c r="L41" s="98"/>
      <c r="M41" s="98"/>
      <c r="N41" s="98"/>
      <c r="O41" s="98"/>
      <c r="P41" s="98"/>
      <c r="Q41" s="98"/>
      <c r="R41" s="98"/>
      <c r="S41" s="99"/>
      <c r="T41" s="9"/>
    </row>
    <row r="42" spans="2:20" x14ac:dyDescent="0.25">
      <c r="B42" s="9"/>
      <c r="C42" s="100"/>
      <c r="D42" s="101"/>
      <c r="E42" s="101"/>
      <c r="F42" s="101"/>
      <c r="G42" s="101"/>
      <c r="H42" s="101"/>
      <c r="I42" s="101"/>
      <c r="J42" s="101"/>
      <c r="K42" s="101"/>
      <c r="L42" s="101"/>
      <c r="M42" s="101"/>
      <c r="N42" s="101"/>
      <c r="O42" s="101"/>
      <c r="P42" s="101"/>
      <c r="Q42" s="101"/>
      <c r="R42" s="101"/>
      <c r="S42" s="102"/>
      <c r="T42" s="9"/>
    </row>
    <row r="43" spans="2:20" x14ac:dyDescent="0.25">
      <c r="B43" s="9"/>
      <c r="C43" s="100"/>
      <c r="D43" s="101"/>
      <c r="E43" s="101"/>
      <c r="F43" s="101"/>
      <c r="G43" s="101"/>
      <c r="H43" s="101"/>
      <c r="I43" s="101"/>
      <c r="J43" s="101"/>
      <c r="K43" s="101"/>
      <c r="L43" s="101"/>
      <c r="M43" s="101"/>
      <c r="N43" s="101"/>
      <c r="O43" s="101"/>
      <c r="P43" s="101"/>
      <c r="Q43" s="101"/>
      <c r="R43" s="101"/>
      <c r="S43" s="102"/>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3"/>
      <c r="D46" s="104"/>
      <c r="E46" s="104"/>
      <c r="F46" s="104"/>
      <c r="G46" s="104"/>
      <c r="H46" s="104"/>
      <c r="I46" s="104"/>
      <c r="J46" s="104"/>
      <c r="K46" s="104"/>
      <c r="L46" s="104"/>
      <c r="M46" s="104"/>
      <c r="N46" s="104"/>
      <c r="O46" s="104"/>
      <c r="P46" s="104"/>
      <c r="Q46" s="104"/>
      <c r="R46" s="104"/>
      <c r="S46" s="105"/>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0" t="s">
        <v>116</v>
      </c>
      <c r="D48" s="29"/>
      <c r="E48" s="29"/>
      <c r="F48" s="23"/>
      <c r="G48" s="23"/>
      <c r="H48" s="23"/>
      <c r="I48" s="23"/>
      <c r="J48" s="23"/>
      <c r="K48" s="23"/>
      <c r="L48" s="23"/>
      <c r="M48" s="64"/>
      <c r="N48" s="64"/>
      <c r="O48" s="23"/>
      <c r="P48" s="23"/>
      <c r="Q48" s="23"/>
      <c r="R48" s="23"/>
      <c r="S48" s="23"/>
      <c r="T48" s="9"/>
    </row>
    <row r="49" spans="2:20" ht="6" customHeight="1" x14ac:dyDescent="0.25">
      <c r="B49" s="9"/>
      <c r="C49" s="20"/>
      <c r="D49" s="29"/>
      <c r="E49" s="29"/>
      <c r="F49" s="23"/>
      <c r="G49" s="23"/>
      <c r="H49" s="23"/>
      <c r="I49" s="23"/>
      <c r="J49" s="23"/>
      <c r="K49" s="23"/>
      <c r="L49" s="23"/>
      <c r="M49" s="64"/>
      <c r="N49" s="64"/>
      <c r="O49" s="23"/>
      <c r="P49" s="23"/>
      <c r="Q49" s="23"/>
      <c r="R49" s="23"/>
      <c r="S49" s="23"/>
      <c r="T49" s="9"/>
    </row>
    <row r="50" spans="2:20" x14ac:dyDescent="0.25">
      <c r="B50" s="9"/>
      <c r="C50" s="86" t="s">
        <v>117</v>
      </c>
      <c r="D50" s="87"/>
      <c r="E50" s="87"/>
      <c r="F50" s="87"/>
      <c r="G50" s="87"/>
      <c r="H50" s="87"/>
      <c r="I50" s="87"/>
      <c r="J50" s="87"/>
      <c r="K50" s="87"/>
      <c r="L50" s="87"/>
      <c r="M50" s="87"/>
      <c r="N50" s="87"/>
      <c r="O50" s="87"/>
      <c r="P50" s="87"/>
      <c r="Q50" s="87"/>
      <c r="R50" s="87"/>
      <c r="S50" s="88"/>
      <c r="T50" s="9"/>
    </row>
    <row r="51" spans="2:20" ht="13.5" customHeight="1" x14ac:dyDescent="0.25">
      <c r="B51" s="9"/>
      <c r="C51" s="118"/>
      <c r="D51" s="93"/>
      <c r="E51" s="93"/>
      <c r="F51" s="93"/>
      <c r="G51" s="93"/>
      <c r="H51" s="93"/>
      <c r="I51" s="93"/>
      <c r="J51" s="93"/>
      <c r="K51" s="93"/>
      <c r="L51" s="93"/>
      <c r="M51" s="93"/>
      <c r="N51" s="93"/>
      <c r="O51" s="93"/>
      <c r="P51" s="93"/>
      <c r="Q51" s="93"/>
      <c r="R51" s="93"/>
      <c r="S51" s="94"/>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23" t="s">
        <v>29</v>
      </c>
      <c r="D53" s="9"/>
      <c r="E53" s="9"/>
      <c r="F53" s="32">
        <v>5</v>
      </c>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96" t="str">
        <f>IF(F53="","",LOOKUP('Pg10'!F53,Níveis!B119:C123))</f>
        <v>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v>
      </c>
      <c r="D55" s="87"/>
      <c r="E55" s="87"/>
      <c r="F55" s="87"/>
      <c r="G55" s="87"/>
      <c r="H55" s="87"/>
      <c r="I55" s="87"/>
      <c r="J55" s="87"/>
      <c r="K55" s="87"/>
      <c r="L55" s="87"/>
      <c r="M55" s="87"/>
      <c r="N55" s="87"/>
      <c r="O55" s="87"/>
      <c r="P55" s="87"/>
      <c r="Q55" s="87"/>
      <c r="R55" s="87"/>
      <c r="S55" s="88"/>
      <c r="T55" s="9"/>
    </row>
    <row r="56" spans="2:20" x14ac:dyDescent="0.25">
      <c r="B56" s="9"/>
      <c r="C56" s="95"/>
      <c r="D56" s="90"/>
      <c r="E56" s="90"/>
      <c r="F56" s="90"/>
      <c r="G56" s="90"/>
      <c r="H56" s="90"/>
      <c r="I56" s="90"/>
      <c r="J56" s="90"/>
      <c r="K56" s="90"/>
      <c r="L56" s="90"/>
      <c r="M56" s="90"/>
      <c r="N56" s="90"/>
      <c r="O56" s="90"/>
      <c r="P56" s="90"/>
      <c r="Q56" s="90"/>
      <c r="R56" s="90"/>
      <c r="S56" s="91"/>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0" t="s">
        <v>30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7" t="s">
        <v>118</v>
      </c>
      <c r="D61" s="98"/>
      <c r="E61" s="98"/>
      <c r="F61" s="98"/>
      <c r="G61" s="98"/>
      <c r="H61" s="98"/>
      <c r="I61" s="98"/>
      <c r="J61" s="98"/>
      <c r="K61" s="98"/>
      <c r="L61" s="98"/>
      <c r="M61" s="98"/>
      <c r="N61" s="98"/>
      <c r="O61" s="98"/>
      <c r="P61" s="98"/>
      <c r="Q61" s="98"/>
      <c r="R61" s="98"/>
      <c r="S61" s="99"/>
      <c r="T61" s="9"/>
    </row>
    <row r="62" spans="2:20" x14ac:dyDescent="0.25">
      <c r="B62" s="9"/>
      <c r="C62" s="100"/>
      <c r="D62" s="101"/>
      <c r="E62" s="101"/>
      <c r="F62" s="101"/>
      <c r="G62" s="101"/>
      <c r="H62" s="101"/>
      <c r="I62" s="101"/>
      <c r="J62" s="101"/>
      <c r="K62" s="101"/>
      <c r="L62" s="101"/>
      <c r="M62" s="101"/>
      <c r="N62" s="101"/>
      <c r="O62" s="101"/>
      <c r="P62" s="101"/>
      <c r="Q62" s="101"/>
      <c r="R62" s="101"/>
      <c r="S62" s="102"/>
      <c r="T62" s="9"/>
    </row>
    <row r="63" spans="2:20" x14ac:dyDescent="0.25">
      <c r="B63" s="9"/>
      <c r="C63" s="100"/>
      <c r="D63" s="101"/>
      <c r="E63" s="101"/>
      <c r="F63" s="101"/>
      <c r="G63" s="101"/>
      <c r="H63" s="101"/>
      <c r="I63" s="101"/>
      <c r="J63" s="101"/>
      <c r="K63" s="101"/>
      <c r="L63" s="101"/>
      <c r="M63" s="101"/>
      <c r="N63" s="101"/>
      <c r="O63" s="101"/>
      <c r="P63" s="101"/>
      <c r="Q63" s="101"/>
      <c r="R63" s="101"/>
      <c r="S63" s="102"/>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ht="42" customHeight="1" x14ac:dyDescent="0.25">
      <c r="B66" s="9"/>
      <c r="C66" s="103"/>
      <c r="D66" s="104"/>
      <c r="E66" s="104"/>
      <c r="F66" s="104"/>
      <c r="G66" s="104"/>
      <c r="H66" s="104"/>
      <c r="I66" s="104"/>
      <c r="J66" s="104"/>
      <c r="K66" s="104"/>
      <c r="L66" s="104"/>
      <c r="M66" s="104"/>
      <c r="N66" s="104"/>
      <c r="O66" s="104"/>
      <c r="P66" s="104"/>
      <c r="Q66" s="104"/>
      <c r="R66" s="104"/>
      <c r="S66" s="105"/>
      <c r="T66" s="9"/>
    </row>
    <row r="67" spans="2:20" x14ac:dyDescent="0.25">
      <c r="B67" s="9"/>
      <c r="C67" s="31"/>
      <c r="D67" s="31"/>
      <c r="E67" s="31"/>
      <c r="F67" s="31"/>
      <c r="G67" s="31"/>
      <c r="H67" s="31"/>
      <c r="I67" s="31"/>
      <c r="J67" s="31"/>
      <c r="K67" s="31"/>
      <c r="L67" s="31"/>
      <c r="M67" s="31"/>
      <c r="N67" s="31"/>
      <c r="O67" s="31"/>
      <c r="P67" s="31"/>
      <c r="Q67" s="31"/>
      <c r="R67" s="31"/>
      <c r="S67" s="31"/>
      <c r="T67" s="9"/>
    </row>
    <row r="68" spans="2:20" ht="15.75" x14ac:dyDescent="0.25">
      <c r="B68" s="9"/>
      <c r="C68" s="20" t="s">
        <v>119</v>
      </c>
      <c r="D68" s="29"/>
      <c r="E68" s="29"/>
      <c r="F68" s="23"/>
      <c r="G68" s="23"/>
      <c r="H68" s="23"/>
      <c r="I68" s="23"/>
      <c r="J68" s="23"/>
      <c r="K68" s="23"/>
      <c r="L68" s="23"/>
      <c r="M68" s="64"/>
      <c r="N68" s="64"/>
      <c r="O68" s="23"/>
      <c r="P68" s="23"/>
      <c r="Q68" s="23"/>
      <c r="R68" s="23"/>
      <c r="S68" s="23"/>
      <c r="T68" s="9"/>
    </row>
    <row r="69" spans="2:20" ht="15.75" x14ac:dyDescent="0.25">
      <c r="B69" s="9"/>
      <c r="C69" s="20"/>
      <c r="D69" s="29"/>
      <c r="E69" s="29"/>
      <c r="F69" s="23"/>
      <c r="G69" s="23"/>
      <c r="H69" s="23"/>
      <c r="I69" s="23"/>
      <c r="J69" s="23"/>
      <c r="K69" s="23"/>
      <c r="L69" s="23"/>
      <c r="M69" s="64"/>
      <c r="N69" s="64"/>
      <c r="O69" s="23"/>
      <c r="P69" s="23"/>
      <c r="Q69" s="23"/>
      <c r="R69" s="23"/>
      <c r="S69" s="23"/>
      <c r="T69" s="9"/>
    </row>
    <row r="70" spans="2:20" ht="15" customHeight="1" x14ac:dyDescent="0.25">
      <c r="B70" s="9"/>
      <c r="C70" s="86" t="s">
        <v>120</v>
      </c>
      <c r="D70" s="87"/>
      <c r="E70" s="87"/>
      <c r="F70" s="87"/>
      <c r="G70" s="87"/>
      <c r="H70" s="87"/>
      <c r="I70" s="87"/>
      <c r="J70" s="87"/>
      <c r="K70" s="87"/>
      <c r="L70" s="87"/>
      <c r="M70" s="87"/>
      <c r="N70" s="87"/>
      <c r="O70" s="87"/>
      <c r="P70" s="87"/>
      <c r="Q70" s="87"/>
      <c r="R70" s="87"/>
      <c r="S70" s="88"/>
      <c r="T70" s="9"/>
    </row>
    <row r="71" spans="2:20" x14ac:dyDescent="0.25">
      <c r="B71" s="9"/>
      <c r="C71" s="118"/>
      <c r="D71" s="93"/>
      <c r="E71" s="93"/>
      <c r="F71" s="93"/>
      <c r="G71" s="93"/>
      <c r="H71" s="93"/>
      <c r="I71" s="93"/>
      <c r="J71" s="93"/>
      <c r="K71" s="93"/>
      <c r="L71" s="93"/>
      <c r="M71" s="93"/>
      <c r="N71" s="93"/>
      <c r="O71" s="93"/>
      <c r="P71" s="93"/>
      <c r="Q71" s="93"/>
      <c r="R71" s="93"/>
      <c r="S71" s="94"/>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23" t="s">
        <v>29</v>
      </c>
      <c r="D73" s="9"/>
      <c r="E73" s="9"/>
      <c r="F73" s="32">
        <v>3</v>
      </c>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96" t="str">
        <f>IF(F73="","",LOOKUP('Pg10'!F73,Níveis!B124:C126))</f>
        <v>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v>
      </c>
      <c r="D75" s="87"/>
      <c r="E75" s="87"/>
      <c r="F75" s="87"/>
      <c r="G75" s="87"/>
      <c r="H75" s="87"/>
      <c r="I75" s="87"/>
      <c r="J75" s="87"/>
      <c r="K75" s="87"/>
      <c r="L75" s="87"/>
      <c r="M75" s="87"/>
      <c r="N75" s="87"/>
      <c r="O75" s="87"/>
      <c r="P75" s="87"/>
      <c r="Q75" s="87"/>
      <c r="R75" s="87"/>
      <c r="S75" s="88"/>
      <c r="T75" s="9"/>
    </row>
    <row r="76" spans="2:20" x14ac:dyDescent="0.25">
      <c r="B76" s="9"/>
      <c r="C76" s="95"/>
      <c r="D76" s="90"/>
      <c r="E76" s="90"/>
      <c r="F76" s="90"/>
      <c r="G76" s="90"/>
      <c r="H76" s="90"/>
      <c r="I76" s="90"/>
      <c r="J76" s="90"/>
      <c r="K76" s="90"/>
      <c r="L76" s="90"/>
      <c r="M76" s="90"/>
      <c r="N76" s="90"/>
      <c r="O76" s="90"/>
      <c r="P76" s="90"/>
      <c r="Q76" s="90"/>
      <c r="R76" s="90"/>
      <c r="S76" s="91"/>
      <c r="T76" s="9"/>
    </row>
    <row r="77" spans="2:20" x14ac:dyDescent="0.25">
      <c r="B77" s="9"/>
      <c r="C77" s="92"/>
      <c r="D77" s="93"/>
      <c r="E77" s="93"/>
      <c r="F77" s="93"/>
      <c r="G77" s="93"/>
      <c r="H77" s="93"/>
      <c r="I77" s="93"/>
      <c r="J77" s="93"/>
      <c r="K77" s="93"/>
      <c r="L77" s="93"/>
      <c r="M77" s="93"/>
      <c r="N77" s="93"/>
      <c r="O77" s="93"/>
      <c r="P77" s="93"/>
      <c r="Q77" s="93"/>
      <c r="R77" s="93"/>
      <c r="S77" s="94"/>
      <c r="T77" s="9"/>
    </row>
    <row r="78" spans="2:20" ht="6" customHeight="1" x14ac:dyDescent="0.25">
      <c r="B78" s="9"/>
      <c r="C78" s="9"/>
      <c r="D78" s="9"/>
      <c r="E78" s="9"/>
      <c r="F78" s="9"/>
      <c r="G78" s="9"/>
      <c r="H78" s="9"/>
      <c r="I78" s="9"/>
      <c r="J78" s="9"/>
      <c r="K78" s="9"/>
      <c r="L78" s="9"/>
      <c r="M78" s="9"/>
      <c r="N78" s="9"/>
      <c r="O78" s="9"/>
      <c r="P78" s="9"/>
      <c r="Q78" s="9"/>
      <c r="R78" s="9"/>
      <c r="S78" s="9"/>
      <c r="T78" s="9"/>
    </row>
    <row r="79" spans="2:20" x14ac:dyDescent="0.25">
      <c r="B79" s="9"/>
      <c r="C79" s="30" t="s">
        <v>30</v>
      </c>
      <c r="D79" s="9"/>
      <c r="E79" s="9"/>
      <c r="F79" s="9"/>
      <c r="G79" s="9"/>
      <c r="H79" s="9"/>
      <c r="I79" s="9"/>
      <c r="J79" s="9"/>
      <c r="K79" s="9"/>
      <c r="L79" s="9"/>
      <c r="M79" s="9"/>
      <c r="N79" s="9"/>
      <c r="O79" s="9"/>
      <c r="P79" s="9"/>
      <c r="Q79" s="9"/>
      <c r="R79" s="9"/>
      <c r="S79" s="9"/>
      <c r="T79" s="9"/>
    </row>
    <row r="80" spans="2:20" ht="6" customHeight="1" x14ac:dyDescent="0.25">
      <c r="B80" s="9"/>
      <c r="C80" s="9"/>
      <c r="D80" s="9"/>
      <c r="E80" s="9"/>
      <c r="F80" s="9"/>
      <c r="G80" s="9"/>
      <c r="H80" s="9"/>
      <c r="I80" s="9"/>
      <c r="J80" s="9"/>
      <c r="K80" s="9"/>
      <c r="L80" s="9"/>
      <c r="M80" s="9"/>
      <c r="N80" s="9"/>
      <c r="O80" s="9"/>
      <c r="P80" s="9"/>
      <c r="Q80" s="9"/>
      <c r="R80" s="9"/>
      <c r="S80" s="9"/>
      <c r="T80" s="9"/>
    </row>
    <row r="81" spans="2:20" x14ac:dyDescent="0.25">
      <c r="B81" s="9"/>
      <c r="C81" s="97" t="s">
        <v>121</v>
      </c>
      <c r="D81" s="98"/>
      <c r="E81" s="98"/>
      <c r="F81" s="98"/>
      <c r="G81" s="98"/>
      <c r="H81" s="98"/>
      <c r="I81" s="98"/>
      <c r="J81" s="98"/>
      <c r="K81" s="98"/>
      <c r="L81" s="98"/>
      <c r="M81" s="98"/>
      <c r="N81" s="98"/>
      <c r="O81" s="98"/>
      <c r="P81" s="98"/>
      <c r="Q81" s="98"/>
      <c r="R81" s="98"/>
      <c r="S81" s="99"/>
      <c r="T81" s="9"/>
    </row>
    <row r="82" spans="2:20" x14ac:dyDescent="0.25">
      <c r="B82" s="9"/>
      <c r="C82" s="100"/>
      <c r="D82" s="101"/>
      <c r="E82" s="101"/>
      <c r="F82" s="101"/>
      <c r="G82" s="101"/>
      <c r="H82" s="101"/>
      <c r="I82" s="101"/>
      <c r="J82" s="101"/>
      <c r="K82" s="101"/>
      <c r="L82" s="101"/>
      <c r="M82" s="101"/>
      <c r="N82" s="101"/>
      <c r="O82" s="101"/>
      <c r="P82" s="101"/>
      <c r="Q82" s="101"/>
      <c r="R82" s="101"/>
      <c r="S82" s="102"/>
      <c r="T82" s="9"/>
    </row>
    <row r="83" spans="2:20" x14ac:dyDescent="0.25">
      <c r="B83" s="9"/>
      <c r="C83" s="100"/>
      <c r="D83" s="101"/>
      <c r="E83" s="101"/>
      <c r="F83" s="101"/>
      <c r="G83" s="101"/>
      <c r="H83" s="101"/>
      <c r="I83" s="101"/>
      <c r="J83" s="101"/>
      <c r="K83" s="101"/>
      <c r="L83" s="101"/>
      <c r="M83" s="101"/>
      <c r="N83" s="101"/>
      <c r="O83" s="101"/>
      <c r="P83" s="101"/>
      <c r="Q83" s="101"/>
      <c r="R83" s="101"/>
      <c r="S83" s="102"/>
      <c r="T83" s="9"/>
    </row>
    <row r="84" spans="2:20" x14ac:dyDescent="0.25">
      <c r="B84" s="9"/>
      <c r="C84" s="100"/>
      <c r="D84" s="101"/>
      <c r="E84" s="101"/>
      <c r="F84" s="101"/>
      <c r="G84" s="101"/>
      <c r="H84" s="101"/>
      <c r="I84" s="101"/>
      <c r="J84" s="101"/>
      <c r="K84" s="101"/>
      <c r="L84" s="101"/>
      <c r="M84" s="101"/>
      <c r="N84" s="101"/>
      <c r="O84" s="101"/>
      <c r="P84" s="101"/>
      <c r="Q84" s="101"/>
      <c r="R84" s="101"/>
      <c r="S84" s="102"/>
      <c r="T84" s="9"/>
    </row>
    <row r="85" spans="2:20" ht="55.5" customHeight="1" x14ac:dyDescent="0.25">
      <c r="B85" s="9"/>
      <c r="C85" s="100"/>
      <c r="D85" s="101"/>
      <c r="E85" s="101"/>
      <c r="F85" s="101"/>
      <c r="G85" s="101"/>
      <c r="H85" s="101"/>
      <c r="I85" s="101"/>
      <c r="J85" s="101"/>
      <c r="K85" s="101"/>
      <c r="L85" s="101"/>
      <c r="M85" s="101"/>
      <c r="N85" s="101"/>
      <c r="O85" s="101"/>
      <c r="P85" s="101"/>
      <c r="Q85" s="101"/>
      <c r="R85" s="101"/>
      <c r="S85" s="102"/>
      <c r="T85" s="9"/>
    </row>
    <row r="86" spans="2:20" ht="45.75" customHeight="1" x14ac:dyDescent="0.25">
      <c r="B86" s="9"/>
      <c r="C86" s="103"/>
      <c r="D86" s="104"/>
      <c r="E86" s="104"/>
      <c r="F86" s="104"/>
      <c r="G86" s="104"/>
      <c r="H86" s="104"/>
      <c r="I86" s="104"/>
      <c r="J86" s="104"/>
      <c r="K86" s="104"/>
      <c r="L86" s="104"/>
      <c r="M86" s="104"/>
      <c r="N86" s="104"/>
      <c r="O86" s="104"/>
      <c r="P86" s="104"/>
      <c r="Q86" s="104"/>
      <c r="R86" s="104"/>
      <c r="S86" s="105"/>
      <c r="T86" s="9"/>
    </row>
    <row r="87" spans="2:20" x14ac:dyDescent="0.25">
      <c r="B87" s="9"/>
      <c r="C87" s="31"/>
      <c r="D87" s="31"/>
      <c r="E87" s="31"/>
      <c r="F87" s="31"/>
      <c r="G87" s="31"/>
      <c r="H87" s="31"/>
      <c r="I87" s="31"/>
      <c r="J87" s="31"/>
      <c r="K87" s="31"/>
      <c r="L87" s="31"/>
      <c r="M87" s="31"/>
      <c r="N87" s="31"/>
      <c r="O87" s="31"/>
      <c r="P87" s="31"/>
      <c r="Q87" s="31"/>
      <c r="R87" s="31"/>
      <c r="S87" s="31"/>
      <c r="T87" s="9"/>
    </row>
  </sheetData>
  <mergeCells count="16">
    <mergeCell ref="F2:P3"/>
    <mergeCell ref="F4:P5"/>
    <mergeCell ref="R6:S7"/>
    <mergeCell ref="C11:S12"/>
    <mergeCell ref="E6:Q7"/>
    <mergeCell ref="C16:S18"/>
    <mergeCell ref="C81:S86"/>
    <mergeCell ref="C75:S77"/>
    <mergeCell ref="C70:S71"/>
    <mergeCell ref="C22:S27"/>
    <mergeCell ref="C31:S31"/>
    <mergeCell ref="C35:S37"/>
    <mergeCell ref="C41:S46"/>
    <mergeCell ref="C50:S51"/>
    <mergeCell ref="C55:S57"/>
    <mergeCell ref="C61:S66"/>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67"/>
  <sheetViews>
    <sheetView showGridLines="0" topLeftCell="A49" zoomScale="98" zoomScaleNormal="98" zoomScaleSheetLayoutView="100" workbookViewId="0">
      <selection activeCell="R22" sqref="R22:V22"/>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9" width="7.42578125" style="26" customWidth="1" collapsed="1"/>
    <col min="10" max="10" width="8.85546875" style="26" customWidth="1" collapsed="1"/>
    <col min="11" max="11" width="7.42578125" style="26" customWidth="1" collapsed="1"/>
    <col min="12" max="13" width="3.140625" style="26" customWidth="1" collapsed="1"/>
    <col min="14" max="14" width="4.28515625" style="26" customWidth="1" collapsed="1"/>
    <col min="15" max="15" width="8.7109375" style="26" customWidth="1" collapsed="1"/>
    <col min="16" max="17" width="8.140625" style="26" customWidth="1" collapsed="1"/>
    <col min="18" max="18" width="4" style="26" customWidth="1" collapsed="1"/>
    <col min="19" max="19" width="10.42578125" style="26" customWidth="1" collapsed="1"/>
    <col min="20" max="20" width="6.7109375" style="26" customWidth="1" collapsed="1"/>
    <col min="21" max="21" width="5.140625" style="26" customWidth="1" collapsed="1"/>
    <col min="22" max="22" width="7.42578125" style="26" customWidth="1" collapsed="1"/>
    <col min="23" max="23" width="1.7109375" style="26" customWidth="1" collapsed="1"/>
    <col min="24" max="24" width="10.5703125" style="26" hidden="1" customWidth="1" collapsed="1"/>
    <col min="25" max="25" width="12.7109375" style="26" hidden="1" customWidth="1" collapsed="1"/>
    <col min="26" max="16384" width="9.140625" style="26" collapsed="1"/>
  </cols>
  <sheetData>
    <row r="2" spans="2:37" ht="15" customHeight="1" x14ac:dyDescent="0.25">
      <c r="B2"/>
      <c r="C2"/>
      <c r="D2"/>
      <c r="E2"/>
      <c r="F2" s="148" t="s">
        <v>0</v>
      </c>
      <c r="G2" s="148"/>
      <c r="H2" s="148"/>
      <c r="I2" s="148"/>
      <c r="J2" s="148"/>
      <c r="K2" s="148"/>
      <c r="L2" s="148"/>
      <c r="M2" s="148"/>
      <c r="N2" s="148"/>
      <c r="O2" s="148"/>
      <c r="P2" s="148"/>
      <c r="Q2" s="148"/>
      <c r="R2" s="148"/>
      <c r="S2" s="148"/>
      <c r="T2"/>
      <c r="U2"/>
      <c r="V2"/>
      <c r="W2"/>
    </row>
    <row r="3" spans="2:37" ht="15" customHeight="1" x14ac:dyDescent="0.25">
      <c r="B3"/>
      <c r="C3"/>
      <c r="D3"/>
      <c r="E3"/>
      <c r="F3" s="148"/>
      <c r="G3" s="148"/>
      <c r="H3" s="148"/>
      <c r="I3" s="148"/>
      <c r="J3" s="148"/>
      <c r="K3" s="148"/>
      <c r="L3" s="148"/>
      <c r="M3" s="148"/>
      <c r="N3" s="148"/>
      <c r="O3" s="148"/>
      <c r="P3" s="148"/>
      <c r="Q3" s="148"/>
      <c r="R3" s="148"/>
      <c r="S3" s="148"/>
      <c r="T3"/>
      <c r="U3"/>
      <c r="V3"/>
      <c r="W3"/>
    </row>
    <row r="4" spans="2:37" x14ac:dyDescent="0.25">
      <c r="B4"/>
      <c r="C4" s="38"/>
      <c r="D4" s="38"/>
      <c r="E4" s="38"/>
      <c r="F4" s="148" t="s">
        <v>25</v>
      </c>
      <c r="G4" s="148"/>
      <c r="H4" s="148"/>
      <c r="I4" s="148"/>
      <c r="J4" s="148"/>
      <c r="K4" s="148"/>
      <c r="L4" s="148"/>
      <c r="M4" s="148"/>
      <c r="N4" s="148"/>
      <c r="O4" s="148"/>
      <c r="P4" s="148"/>
      <c r="Q4" s="148"/>
      <c r="R4" s="148"/>
      <c r="S4" s="148"/>
      <c r="T4" s="38"/>
      <c r="U4" s="38"/>
      <c r="V4" s="38"/>
      <c r="W4"/>
    </row>
    <row r="5" spans="2:37" ht="6" customHeight="1" x14ac:dyDescent="0.25">
      <c r="B5"/>
      <c r="C5" s="38"/>
      <c r="D5" s="38"/>
      <c r="E5" s="38"/>
      <c r="F5" s="148"/>
      <c r="G5" s="148"/>
      <c r="H5" s="148"/>
      <c r="I5" s="148"/>
      <c r="J5" s="148"/>
      <c r="K5" s="148"/>
      <c r="L5" s="148"/>
      <c r="M5" s="148"/>
      <c r="N5" s="148"/>
      <c r="O5" s="148"/>
      <c r="P5" s="148"/>
      <c r="Q5" s="148"/>
      <c r="R5" s="148"/>
      <c r="S5" s="148"/>
      <c r="T5" s="38"/>
      <c r="U5" s="38"/>
      <c r="V5" s="38"/>
      <c r="W5"/>
    </row>
    <row r="6" spans="2:37" ht="6" customHeight="1" x14ac:dyDescent="0.25">
      <c r="B6"/>
      <c r="C6" s="38"/>
      <c r="D6" s="38"/>
      <c r="E6" s="148" t="s">
        <v>26</v>
      </c>
      <c r="F6" s="148"/>
      <c r="G6" s="148"/>
      <c r="H6" s="148"/>
      <c r="I6" s="148"/>
      <c r="J6" s="148"/>
      <c r="K6" s="148"/>
      <c r="L6" s="148"/>
      <c r="M6" s="148"/>
      <c r="N6" s="148"/>
      <c r="O6" s="148"/>
      <c r="P6" s="148"/>
      <c r="Q6" s="148"/>
      <c r="R6" s="148"/>
      <c r="S6" s="148"/>
      <c r="T6" s="148"/>
      <c r="U6" s="141">
        <f>IF(Inicial!G21="","",Inicial!G21)</f>
        <v>2021</v>
      </c>
      <c r="V6" s="141"/>
      <c r="W6" s="38"/>
    </row>
    <row r="7" spans="2:37" ht="15" customHeight="1" x14ac:dyDescent="0.25">
      <c r="B7"/>
      <c r="C7" s="38"/>
      <c r="D7" s="38"/>
      <c r="E7" s="148"/>
      <c r="F7" s="148"/>
      <c r="G7" s="148"/>
      <c r="H7" s="148"/>
      <c r="I7" s="148"/>
      <c r="J7" s="148"/>
      <c r="K7" s="148"/>
      <c r="L7" s="148"/>
      <c r="M7" s="148"/>
      <c r="N7" s="148"/>
      <c r="O7" s="148"/>
      <c r="P7" s="148"/>
      <c r="Q7" s="148"/>
      <c r="R7" s="148"/>
      <c r="S7" s="148"/>
      <c r="T7" s="148"/>
      <c r="U7" s="141"/>
      <c r="V7" s="141"/>
      <c r="W7"/>
    </row>
    <row r="8" spans="2:37" ht="9.9499999999999993" customHeight="1" x14ac:dyDescent="0.25">
      <c r="B8"/>
      <c r="C8" s="38"/>
      <c r="D8" s="38"/>
      <c r="E8" s="38"/>
      <c r="F8" s="38"/>
      <c r="G8" s="38"/>
      <c r="H8" s="38"/>
      <c r="I8" s="38"/>
      <c r="J8" s="38"/>
      <c r="K8" s="38"/>
      <c r="L8" s="38"/>
      <c r="M8" s="38"/>
      <c r="N8" s="38"/>
      <c r="O8" s="38"/>
      <c r="P8" s="36"/>
      <c r="Q8" s="36"/>
      <c r="R8"/>
      <c r="S8"/>
      <c r="T8"/>
      <c r="U8"/>
      <c r="V8"/>
      <c r="W8"/>
    </row>
    <row r="9" spans="2:37" ht="15" customHeight="1" x14ac:dyDescent="0.25">
      <c r="B9"/>
      <c r="C9" s="38"/>
      <c r="D9" s="38"/>
      <c r="E9" s="38"/>
      <c r="F9" s="38"/>
      <c r="G9" s="38"/>
      <c r="H9" s="149" t="s">
        <v>122</v>
      </c>
      <c r="I9" s="149"/>
      <c r="J9" s="149"/>
      <c r="K9" s="149"/>
      <c r="L9" s="149"/>
      <c r="M9" s="149"/>
      <c r="N9" s="149"/>
      <c r="O9" s="149"/>
      <c r="P9" s="149"/>
      <c r="Q9" s="149"/>
      <c r="R9"/>
      <c r="S9"/>
      <c r="T9"/>
      <c r="U9"/>
      <c r="V9"/>
      <c r="W9"/>
    </row>
    <row r="10" spans="2:37" x14ac:dyDescent="0.25">
      <c r="B10"/>
      <c r="C10" s="38"/>
      <c r="D10" s="38"/>
      <c r="E10" s="38"/>
      <c r="F10" s="38"/>
      <c r="G10" s="38"/>
      <c r="H10" s="149"/>
      <c r="I10" s="149"/>
      <c r="J10" s="149"/>
      <c r="K10" s="149"/>
      <c r="L10" s="149"/>
      <c r="M10" s="149"/>
      <c r="N10" s="149"/>
      <c r="O10" s="149"/>
      <c r="P10" s="149"/>
      <c r="Q10" s="149"/>
      <c r="R10" s="37"/>
      <c r="S10" s="37"/>
      <c r="T10" s="37"/>
      <c r="U10" s="37"/>
      <c r="V10" s="37"/>
      <c r="W10"/>
    </row>
    <row r="11" spans="2:37" ht="15" customHeight="1" x14ac:dyDescent="0.25">
      <c r="B11"/>
      <c r="C11"/>
      <c r="D11" s="150" t="s">
        <v>123</v>
      </c>
      <c r="E11" s="150"/>
      <c r="F11" s="150"/>
      <c r="G11" s="53"/>
      <c r="H11" s="151" t="s">
        <v>124</v>
      </c>
      <c r="I11" s="151"/>
      <c r="J11" s="151"/>
      <c r="K11" s="151"/>
      <c r="L11" s="151"/>
      <c r="M11" s="151"/>
      <c r="N11" s="49"/>
      <c r="O11" s="143" t="s">
        <v>125</v>
      </c>
      <c r="P11" s="143"/>
      <c r="Q11" s="143"/>
      <c r="R11" s="38"/>
      <c r="S11"/>
      <c r="T11" s="38"/>
      <c r="U11" s="38"/>
      <c r="V11"/>
      <c r="W11"/>
      <c r="AK11" s="33"/>
    </row>
    <row r="12" spans="2:37" ht="15" customHeight="1" x14ac:dyDescent="0.25">
      <c r="B12"/>
      <c r="C12"/>
      <c r="D12" s="150"/>
      <c r="E12" s="150"/>
      <c r="F12" s="150"/>
      <c r="G12" s="53"/>
      <c r="H12" s="152"/>
      <c r="I12" s="152"/>
      <c r="J12" s="152"/>
      <c r="K12" s="152"/>
      <c r="L12" s="152"/>
      <c r="M12" s="152"/>
      <c r="N12" s="50"/>
      <c r="O12" s="144" t="s">
        <v>126</v>
      </c>
      <c r="P12" s="144"/>
      <c r="Q12" s="144"/>
      <c r="R12" s="38"/>
      <c r="S12"/>
      <c r="T12" s="38"/>
      <c r="U12" s="38"/>
      <c r="V12"/>
      <c r="W12"/>
      <c r="AK12" s="33"/>
    </row>
    <row r="13" spans="2:37" ht="6" customHeight="1" x14ac:dyDescent="0.25">
      <c r="B13"/>
      <c r="C13"/>
      <c r="D13" s="150"/>
      <c r="E13" s="150"/>
      <c r="F13" s="150"/>
      <c r="G13"/>
      <c r="H13" s="39"/>
      <c r="I13" s="39"/>
      <c r="J13" s="39"/>
      <c r="K13" s="39"/>
      <c r="L13" s="39"/>
      <c r="M13" s="39"/>
      <c r="N13"/>
      <c r="O13" s="40"/>
      <c r="P13" s="38"/>
      <c r="Q13" s="38"/>
      <c r="R13" s="38"/>
      <c r="S13"/>
      <c r="T13" s="38"/>
      <c r="U13" s="38"/>
      <c r="V13"/>
      <c r="W13"/>
      <c r="AK13" s="33"/>
    </row>
    <row r="14" spans="2:37" ht="16.5" customHeight="1" x14ac:dyDescent="0.25">
      <c r="B14"/>
      <c r="C14"/>
      <c r="D14" s="150"/>
      <c r="E14" s="150"/>
      <c r="F14" s="150"/>
      <c r="G14" s="36" t="s">
        <v>127</v>
      </c>
      <c r="H14" s="38" t="s">
        <v>128</v>
      </c>
      <c r="I14" s="38"/>
      <c r="J14" s="38"/>
      <c r="K14" s="38"/>
      <c r="L14" s="38"/>
      <c r="M14" s="38"/>
      <c r="N14"/>
      <c r="O14" s="142">
        <f>IF('Pg1'!F16="","",'Pg1'!F16)</f>
        <v>4</v>
      </c>
      <c r="P14" s="142"/>
      <c r="Q14" s="142"/>
      <c r="R14" s="140" t="str">
        <f>IF(AND(Y14="s",O14=""),"Avaliação Obrigatória!",IF(O14="","",IF('Pg1'!C$24="","Apresentar justificativas e situação!","")))</f>
        <v/>
      </c>
      <c r="S14" s="140"/>
      <c r="T14" s="140"/>
      <c r="U14" s="140"/>
      <c r="V14" s="140"/>
      <c r="W14"/>
      <c r="X14" s="26">
        <v>1</v>
      </c>
      <c r="Y14" s="34" t="str">
        <f>IF(Inicial!$M$19="","",INDEX(Variáveis!$F$4:$AJ$30,Inicial!$K$21,X14))</f>
        <v>s</v>
      </c>
      <c r="AK14" s="33"/>
    </row>
    <row r="15" spans="2:37" ht="16.5" customHeight="1" x14ac:dyDescent="0.25">
      <c r="B15"/>
      <c r="C15"/>
      <c r="D15" s="150"/>
      <c r="E15" s="150"/>
      <c r="F15" s="150"/>
      <c r="G15" s="36" t="s">
        <v>129</v>
      </c>
      <c r="H15" s="38" t="s">
        <v>130</v>
      </c>
      <c r="I15" s="38"/>
      <c r="J15" s="38"/>
      <c r="K15" s="38"/>
      <c r="L15" s="38"/>
      <c r="M15" s="38"/>
      <c r="N15"/>
      <c r="O15" s="142">
        <f>IF('Pg1'!F37="","",'Pg1'!F37)</f>
        <v>3</v>
      </c>
      <c r="P15" s="142"/>
      <c r="Q15" s="142"/>
      <c r="R15" s="140" t="str">
        <f>IF(AND(Y15="s",O15=""),"Avaliação Obrigatória!",IF(O15="","",IF('Pg1'!C$45="","Apresentar justificativas e situação!","")))</f>
        <v/>
      </c>
      <c r="S15" s="140"/>
      <c r="T15" s="140"/>
      <c r="U15" s="140"/>
      <c r="V15" s="140"/>
      <c r="W15"/>
      <c r="X15" s="26">
        <v>2</v>
      </c>
      <c r="Y15" s="34" t="str">
        <f>IF(Inicial!$M$19="","",INDEX(Variáveis!$F$4:$AJ$30,Inicial!$K$21,X15))</f>
        <v>s</v>
      </c>
      <c r="AK15" s="33"/>
    </row>
    <row r="16" spans="2:37" ht="16.5" customHeight="1" x14ac:dyDescent="0.25">
      <c r="B16"/>
      <c r="C16"/>
      <c r="D16" s="150"/>
      <c r="E16" s="150"/>
      <c r="F16" s="150"/>
      <c r="G16" s="36" t="s">
        <v>131</v>
      </c>
      <c r="H16" s="38" t="s">
        <v>132</v>
      </c>
      <c r="I16" s="38"/>
      <c r="J16" s="38"/>
      <c r="K16" s="38"/>
      <c r="L16" s="38"/>
      <c r="M16" s="38"/>
      <c r="N16"/>
      <c r="O16" s="142">
        <f>IF('Pg1'!F59="","",'Pg1'!F59)</f>
        <v>4</v>
      </c>
      <c r="P16" s="142"/>
      <c r="Q16" s="142"/>
      <c r="R16" s="140" t="str">
        <f>IF(AND(Y16="s",O16=""),"Avaliação Obrigatória!",IF(O16="","",IF('Pg1'!C$67="","Apresentar justificativas e situação!","")))</f>
        <v/>
      </c>
      <c r="S16" s="140"/>
      <c r="T16" s="140"/>
      <c r="U16" s="140"/>
      <c r="V16" s="140"/>
      <c r="W16"/>
      <c r="X16" s="26">
        <v>3</v>
      </c>
      <c r="Y16" s="34" t="str">
        <f>IF(Inicial!$M$19="","",INDEX(Variáveis!$F$4:$AJ$30,Inicial!$K$21,X16))</f>
        <v>s</v>
      </c>
      <c r="AK16" s="33"/>
    </row>
    <row r="17" spans="2:37" ht="16.5" customHeight="1" x14ac:dyDescent="0.25">
      <c r="B17"/>
      <c r="C17"/>
      <c r="D17" s="150"/>
      <c r="E17" s="150"/>
      <c r="F17" s="150"/>
      <c r="G17" s="36" t="s">
        <v>133</v>
      </c>
      <c r="H17" s="38" t="s">
        <v>134</v>
      </c>
      <c r="I17" s="38"/>
      <c r="J17" s="38"/>
      <c r="K17" s="38"/>
      <c r="L17" s="38"/>
      <c r="M17" s="38"/>
      <c r="N17"/>
      <c r="O17" s="142">
        <f>IF('Pg2'!F14="","",'Pg2'!F14)</f>
        <v>5</v>
      </c>
      <c r="P17" s="142"/>
      <c r="Q17" s="142"/>
      <c r="R17" s="140" t="str">
        <f>IF(AND(Y17="s",O17=""),"Avaliação Obrigatória!",IF(O17="","",IF('Pg2'!C$22="","Apresentar justificativas e situação!","")))</f>
        <v/>
      </c>
      <c r="S17" s="140"/>
      <c r="T17" s="140"/>
      <c r="U17" s="140"/>
      <c r="V17" s="140"/>
      <c r="W17"/>
      <c r="X17" s="26">
        <v>4</v>
      </c>
      <c r="Y17" s="34" t="str">
        <f>IF(Inicial!$M$19="","",INDEX(Variáveis!$F$4:$AJ$30,Inicial!$K$21,X17))</f>
        <v>s</v>
      </c>
      <c r="AK17" s="33"/>
    </row>
    <row r="18" spans="2:37" ht="16.5" customHeight="1" x14ac:dyDescent="0.25">
      <c r="B18"/>
      <c r="C18"/>
      <c r="D18" s="150"/>
      <c r="E18" s="150"/>
      <c r="F18" s="150"/>
      <c r="G18" s="36" t="s">
        <v>135</v>
      </c>
      <c r="H18" s="38" t="s">
        <v>136</v>
      </c>
      <c r="I18" s="38"/>
      <c r="J18" s="38"/>
      <c r="K18" s="38"/>
      <c r="L18" s="38"/>
      <c r="M18" s="38"/>
      <c r="N18"/>
      <c r="O18" s="142">
        <f>IF('Pg2'!F38="","",'Pg2'!F38)</f>
        <v>4</v>
      </c>
      <c r="P18" s="142"/>
      <c r="Q18" s="142"/>
      <c r="R18" s="140" t="str">
        <f>IF(AND(Y18="s",O18=""),"Avaliação Obrigatória!",IF(O18="","",IF('Pg2'!C$46="","Apresentar justificativas e situação!","")))</f>
        <v/>
      </c>
      <c r="S18" s="140"/>
      <c r="T18" s="140"/>
      <c r="U18" s="140"/>
      <c r="V18" s="140"/>
      <c r="W18"/>
      <c r="X18" s="26">
        <v>5</v>
      </c>
      <c r="Y18" s="34" t="str">
        <f>IF(Inicial!$M$19="","",INDEX(Variáveis!$F$4:$AJ$30,Inicial!$K$21,X18))</f>
        <v>s</v>
      </c>
      <c r="AK18" s="33"/>
    </row>
    <row r="19" spans="2:37" ht="16.5" customHeight="1" x14ac:dyDescent="0.25">
      <c r="B19"/>
      <c r="C19"/>
      <c r="D19" s="150"/>
      <c r="E19" s="150"/>
      <c r="F19" s="150"/>
      <c r="G19" s="36" t="s">
        <v>137</v>
      </c>
      <c r="H19" s="38" t="s">
        <v>138</v>
      </c>
      <c r="I19" s="38"/>
      <c r="J19" s="38"/>
      <c r="K19" s="38"/>
      <c r="L19" s="38"/>
      <c r="M19" s="38"/>
      <c r="N19"/>
      <c r="O19" s="142">
        <f>IF('Pg2'!F58="","",'Pg2'!F58)</f>
        <v>4</v>
      </c>
      <c r="P19" s="142"/>
      <c r="Q19" s="142"/>
      <c r="R19" s="140" t="str">
        <f>IF(AND(Y19="s",O19=""),"Avaliação Obrigatória!",IF(O19="","",IF('Pg2'!C$66="","Apresentar justificativas e situação!","")))</f>
        <v/>
      </c>
      <c r="S19" s="140"/>
      <c r="T19" s="140"/>
      <c r="U19" s="140"/>
      <c r="V19" s="140"/>
      <c r="W19"/>
      <c r="X19" s="26">
        <v>6</v>
      </c>
      <c r="Y19" s="34" t="str">
        <f>IF(Inicial!$M$19="","",INDEX(Variáveis!$F$4:$AJ$30,Inicial!$K$21,X19))</f>
        <v>s</v>
      </c>
      <c r="AK19" s="33"/>
    </row>
    <row r="20" spans="2:37" ht="16.5" customHeight="1" x14ac:dyDescent="0.25">
      <c r="B20"/>
      <c r="C20"/>
      <c r="D20" s="150"/>
      <c r="E20" s="150"/>
      <c r="F20" s="150"/>
      <c r="G20" s="36" t="s">
        <v>139</v>
      </c>
      <c r="H20" s="38" t="s">
        <v>140</v>
      </c>
      <c r="I20" s="38"/>
      <c r="J20" s="38"/>
      <c r="K20" s="38"/>
      <c r="L20" s="38"/>
      <c r="M20" s="38"/>
      <c r="N20"/>
      <c r="O20" s="142">
        <f>IF('Pg3'!F16="","",'Pg3'!F16)</f>
        <v>3</v>
      </c>
      <c r="P20" s="142"/>
      <c r="Q20" s="142"/>
      <c r="R20" s="140" t="str">
        <f>IF(AND(Y20="s",O20=""),"Avaliação Obrigatória!",IF(O20="","",IF('Pg3'!C$24="","Apresentar justificativas e situação!","")))</f>
        <v/>
      </c>
      <c r="S20" s="140"/>
      <c r="T20" s="140"/>
      <c r="U20" s="140"/>
      <c r="V20" s="140"/>
      <c r="W20"/>
      <c r="X20" s="26">
        <v>7</v>
      </c>
      <c r="Y20" s="34" t="str">
        <f>IF(Inicial!$M$19="","",INDEX(Variáveis!$F$4:$AJ$30,Inicial!$K$21,X20))</f>
        <v>s</v>
      </c>
      <c r="AK20" s="33"/>
    </row>
    <row r="21" spans="2:37" ht="16.5" customHeight="1" x14ac:dyDescent="0.25">
      <c r="B21"/>
      <c r="C21"/>
      <c r="D21" s="150"/>
      <c r="E21" s="150"/>
      <c r="F21" s="150"/>
      <c r="G21" s="36" t="s">
        <v>141</v>
      </c>
      <c r="H21" s="38" t="s">
        <v>142</v>
      </c>
      <c r="I21" s="38"/>
      <c r="J21" s="38"/>
      <c r="K21" s="38"/>
      <c r="L21" s="38"/>
      <c r="M21" s="38"/>
      <c r="N21"/>
      <c r="O21" s="142">
        <f>IF('Pg3'!F39="","",'Pg3'!F39)</f>
        <v>3</v>
      </c>
      <c r="P21" s="142"/>
      <c r="Q21" s="142"/>
      <c r="R21" s="140" t="str">
        <f>IF(AND(Y21="s",O21=""),"Avaliação Obrigatória!",IF(O21="","",IF('Pg3'!C$47="","Apresentar justificativas e situação!","")))</f>
        <v/>
      </c>
      <c r="S21" s="140"/>
      <c r="T21" s="140"/>
      <c r="U21" s="140"/>
      <c r="V21" s="140"/>
      <c r="W21"/>
      <c r="X21" s="26">
        <v>8</v>
      </c>
      <c r="Y21" s="34" t="str">
        <f>IF(Inicial!$M$19="","",INDEX(Variáveis!$F$4:$AJ$30,Inicial!$K$21,X21))</f>
        <v>s</v>
      </c>
      <c r="AK21" s="33"/>
    </row>
    <row r="22" spans="2:37" ht="16.5" customHeight="1" x14ac:dyDescent="0.25">
      <c r="B22"/>
      <c r="C22"/>
      <c r="D22" s="150"/>
      <c r="E22" s="150"/>
      <c r="F22" s="150"/>
      <c r="G22" s="36" t="s">
        <v>143</v>
      </c>
      <c r="H22" s="38" t="s">
        <v>144</v>
      </c>
      <c r="I22" s="38"/>
      <c r="J22" s="38"/>
      <c r="K22" s="38"/>
      <c r="L22" s="38"/>
      <c r="M22" s="38"/>
      <c r="N22"/>
      <c r="O22" s="145">
        <f>IF('Pg3'!F59="","",'Pg3'!F59)</f>
        <v>4</v>
      </c>
      <c r="P22" s="145"/>
      <c r="Q22" s="145"/>
      <c r="R22" s="140" t="str">
        <f>IF(AND(Y22="s",O22=""),"Avaliação Obrigatória!",IF(O22="","",IF('Pg3'!C$67="","Apresentar justificativas e situação!","")))</f>
        <v/>
      </c>
      <c r="S22" s="140"/>
      <c r="T22" s="140"/>
      <c r="U22" s="140"/>
      <c r="V22" s="140"/>
      <c r="W22"/>
      <c r="X22" s="26">
        <v>9</v>
      </c>
      <c r="Y22" s="34" t="str">
        <f>IF(Inicial!$M$19="","",INDEX(Variáveis!$F$4:$AJ$30,Inicial!$K$21,X22))</f>
        <v>s</v>
      </c>
      <c r="AK22" s="33"/>
    </row>
    <row r="23" spans="2:37" ht="15" customHeight="1" thickBot="1" x14ac:dyDescent="0.3">
      <c r="B23"/>
      <c r="C23" s="41"/>
      <c r="D23" s="42"/>
      <c r="E23" s="42"/>
      <c r="F23" s="42"/>
      <c r="G23" s="42"/>
      <c r="H23" s="42"/>
      <c r="I23" s="42"/>
      <c r="J23" s="42"/>
      <c r="K23" s="42"/>
      <c r="L23" s="42"/>
      <c r="M23" s="42"/>
      <c r="N23" s="42"/>
      <c r="O23" s="42"/>
      <c r="P23" s="42"/>
      <c r="Q23" s="42"/>
      <c r="R23" s="43"/>
      <c r="S23" s="44"/>
      <c r="T23" s="42"/>
      <c r="U23" s="42"/>
      <c r="V23" s="41"/>
      <c r="W23"/>
      <c r="Y23" s="34"/>
    </row>
    <row r="24" spans="2:37" ht="15" customHeight="1" thickTop="1" x14ac:dyDescent="0.25">
      <c r="B24"/>
      <c r="C24"/>
      <c r="D24" s="38"/>
      <c r="E24" s="38"/>
      <c r="F24" s="38"/>
      <c r="G24" s="38"/>
      <c r="H24" s="38"/>
      <c r="I24" s="38"/>
      <c r="J24" s="38"/>
      <c r="K24" s="38"/>
      <c r="L24" s="38"/>
      <c r="M24" s="38"/>
      <c r="N24" s="38"/>
      <c r="O24" s="38"/>
      <c r="P24" s="38"/>
      <c r="Q24" s="38"/>
      <c r="R24" s="45"/>
      <c r="S24" s="46"/>
      <c r="T24" s="38"/>
      <c r="U24" s="38"/>
      <c r="V24"/>
      <c r="W24"/>
      <c r="Y24" s="34"/>
    </row>
    <row r="25" spans="2:37" ht="15" customHeight="1" x14ac:dyDescent="0.25">
      <c r="B25"/>
      <c r="C25"/>
      <c r="D25" s="150" t="s">
        <v>145</v>
      </c>
      <c r="E25" s="150"/>
      <c r="F25" s="150"/>
      <c r="G25"/>
      <c r="H25" s="155" t="s">
        <v>124</v>
      </c>
      <c r="I25" s="155"/>
      <c r="J25" s="155"/>
      <c r="K25" s="155"/>
      <c r="L25" s="155"/>
      <c r="M25" s="155"/>
      <c r="N25" s="51"/>
      <c r="O25" s="146" t="s">
        <v>125</v>
      </c>
      <c r="P25" s="146"/>
      <c r="Q25" s="146"/>
      <c r="R25" s="45"/>
      <c r="S25" s="47"/>
      <c r="T25" s="38"/>
      <c r="U25" s="38"/>
      <c r="V25"/>
      <c r="W25"/>
      <c r="Y25" s="34"/>
      <c r="AK25" s="33"/>
    </row>
    <row r="26" spans="2:37" ht="15" customHeight="1" x14ac:dyDescent="0.25">
      <c r="B26"/>
      <c r="C26"/>
      <c r="D26" s="150"/>
      <c r="E26" s="150"/>
      <c r="F26" s="150"/>
      <c r="G26"/>
      <c r="H26" s="156"/>
      <c r="I26" s="156"/>
      <c r="J26" s="156"/>
      <c r="K26" s="156"/>
      <c r="L26" s="156"/>
      <c r="M26" s="156"/>
      <c r="N26" s="52"/>
      <c r="O26" s="147" t="s">
        <v>126</v>
      </c>
      <c r="P26" s="147"/>
      <c r="Q26" s="147"/>
      <c r="R26" s="45"/>
      <c r="S26" s="47"/>
      <c r="T26" s="38"/>
      <c r="U26" s="38"/>
      <c r="V26"/>
      <c r="W26"/>
      <c r="Y26" s="34"/>
      <c r="AK26" s="33"/>
    </row>
    <row r="27" spans="2:37" ht="6" customHeight="1" x14ac:dyDescent="0.25">
      <c r="B27"/>
      <c r="C27"/>
      <c r="D27" s="150"/>
      <c r="E27" s="150"/>
      <c r="F27" s="150"/>
      <c r="G27"/>
      <c r="H27" s="48"/>
      <c r="I27" s="48"/>
      <c r="J27" s="48"/>
      <c r="K27" s="48"/>
      <c r="L27" s="48"/>
      <c r="M27" s="48"/>
      <c r="N27"/>
      <c r="O27" s="40"/>
      <c r="P27" s="38"/>
      <c r="Q27" s="38"/>
      <c r="R27" s="45"/>
      <c r="S27" s="47"/>
      <c r="T27" s="38"/>
      <c r="U27" s="38"/>
      <c r="V27"/>
      <c r="W27"/>
      <c r="Y27" s="34"/>
      <c r="AK27" s="33"/>
    </row>
    <row r="28" spans="2:37" ht="16.5" customHeight="1" x14ac:dyDescent="0.25">
      <c r="B28"/>
      <c r="C28"/>
      <c r="D28" s="150"/>
      <c r="E28" s="150"/>
      <c r="F28" s="150"/>
      <c r="G28" s="36" t="s">
        <v>146</v>
      </c>
      <c r="H28" s="38" t="s">
        <v>147</v>
      </c>
      <c r="I28" s="38"/>
      <c r="J28" s="38"/>
      <c r="K28" s="38"/>
      <c r="L28" s="38"/>
      <c r="M28" s="38"/>
      <c r="N28"/>
      <c r="O28" s="142">
        <f>IF('Pg4'!F14="","",'Pg4'!F14)</f>
        <v>3</v>
      </c>
      <c r="P28" s="142"/>
      <c r="Q28" s="142"/>
      <c r="R28" s="140" t="str">
        <f>IF(AND(Y28="s",O28=""),"Avaliação Obrigatória!",IF(O28="","",IF('Pg4'!C$22="","Apresentar justificativas e situação!","")))</f>
        <v/>
      </c>
      <c r="S28" s="140"/>
      <c r="T28" s="140"/>
      <c r="U28" s="140"/>
      <c r="V28" s="140"/>
      <c r="W28"/>
      <c r="X28" s="26">
        <v>10</v>
      </c>
      <c r="Y28" s="34" t="str">
        <f>IF(Inicial!$M$19="","",INDEX(Variáveis!$F$4:$AJ$30,Inicial!$K$21,X28))</f>
        <v>s</v>
      </c>
      <c r="AK28" s="33"/>
    </row>
    <row r="29" spans="2:37" ht="16.5" customHeight="1" x14ac:dyDescent="0.25">
      <c r="B29"/>
      <c r="C29"/>
      <c r="D29" s="150"/>
      <c r="E29" s="150"/>
      <c r="F29" s="150"/>
      <c r="G29" s="36" t="s">
        <v>148</v>
      </c>
      <c r="H29" s="38" t="s">
        <v>149</v>
      </c>
      <c r="I29" s="38"/>
      <c r="J29" s="38"/>
      <c r="K29" s="38"/>
      <c r="L29" s="38"/>
      <c r="M29" s="38"/>
      <c r="N29"/>
      <c r="O29" s="142">
        <f>IF('Pg4'!F32="","",'Pg4'!F32)</f>
        <v>3</v>
      </c>
      <c r="P29" s="142"/>
      <c r="Q29" s="142"/>
      <c r="R29" s="140" t="str">
        <f>IF(AND(Y29="s",O29=""),"Avaliação Obrigatória!",IF(O29="","",IF('Pg4'!C$40="","Apresentar justificativas e situação!","")))</f>
        <v/>
      </c>
      <c r="S29" s="140"/>
      <c r="T29" s="140"/>
      <c r="U29" s="140"/>
      <c r="V29" s="140"/>
      <c r="W29"/>
      <c r="X29" s="26">
        <v>11</v>
      </c>
      <c r="Y29" s="34" t="str">
        <f>IF(Inicial!$M$19="","",INDEX(Variáveis!$F$4:$AJ$30,Inicial!$K$21,X29))</f>
        <v>s</v>
      </c>
      <c r="AK29" s="33"/>
    </row>
    <row r="30" spans="2:37" ht="16.5" customHeight="1" x14ac:dyDescent="0.25">
      <c r="B30"/>
      <c r="C30"/>
      <c r="D30" s="150"/>
      <c r="E30" s="150"/>
      <c r="F30" s="150"/>
      <c r="G30" s="36" t="s">
        <v>150</v>
      </c>
      <c r="H30" s="38" t="s">
        <v>151</v>
      </c>
      <c r="I30" s="38"/>
      <c r="J30" s="38"/>
      <c r="K30" s="38"/>
      <c r="L30" s="38"/>
      <c r="M30" s="38"/>
      <c r="N30"/>
      <c r="O30" s="142">
        <f>IF('Pg4'!F55="","",'Pg4'!F55)</f>
        <v>3</v>
      </c>
      <c r="P30" s="142"/>
      <c r="Q30" s="142"/>
      <c r="R30" s="140" t="str">
        <f>IF(AND(Y30="s",O30=""),"Avaliação Obrigatória!",IF(O30="","",IF('Pg4'!C$63="","Apresentar justificativas e situação!","")))</f>
        <v/>
      </c>
      <c r="S30" s="140"/>
      <c r="T30" s="140"/>
      <c r="U30" s="140"/>
      <c r="V30" s="140"/>
      <c r="W30"/>
      <c r="X30" s="26">
        <v>12</v>
      </c>
      <c r="Y30" s="34" t="str">
        <f>IF(Inicial!$M$19="","",INDEX(Variáveis!$F$4:$AJ$30,Inicial!$K$21,X30))</f>
        <v>s</v>
      </c>
      <c r="AK30" s="33"/>
    </row>
    <row r="31" spans="2:37" ht="16.5" customHeight="1" x14ac:dyDescent="0.25">
      <c r="B31"/>
      <c r="C31"/>
      <c r="D31" s="150"/>
      <c r="E31" s="150"/>
      <c r="F31" s="150"/>
      <c r="G31" s="36" t="s">
        <v>152</v>
      </c>
      <c r="H31" s="38" t="s">
        <v>153</v>
      </c>
      <c r="I31" s="38"/>
      <c r="J31" s="38"/>
      <c r="K31" s="38"/>
      <c r="L31" s="38"/>
      <c r="M31" s="38"/>
      <c r="N31"/>
      <c r="O31" s="142">
        <f>IF('Pg5'!F16="","",'Pg5'!F16)</f>
        <v>5</v>
      </c>
      <c r="P31" s="142"/>
      <c r="Q31" s="142"/>
      <c r="R31" s="140" t="str">
        <f>IF(AND(Y31="s",O31=""),"Avaliação Obrigatória!",IF(O31="","",IF('Pg5'!C$24="","Apresentar justificativas e situação!","")))</f>
        <v/>
      </c>
      <c r="S31" s="140"/>
      <c r="T31" s="140"/>
      <c r="U31" s="140"/>
      <c r="V31" s="140"/>
      <c r="W31"/>
      <c r="X31" s="26">
        <v>13</v>
      </c>
      <c r="Y31" s="34" t="str">
        <f>IF(Inicial!$M$19="","",INDEX(Variáveis!$F$4:$AJ$30,Inicial!$K$21,X31))</f>
        <v>s</v>
      </c>
      <c r="AK31" s="33"/>
    </row>
    <row r="32" spans="2:37" ht="16.5" customHeight="1" x14ac:dyDescent="0.25">
      <c r="B32"/>
      <c r="C32"/>
      <c r="D32" s="150"/>
      <c r="E32" s="150"/>
      <c r="F32" s="150"/>
      <c r="G32" s="36" t="s">
        <v>154</v>
      </c>
      <c r="H32" s="38" t="s">
        <v>155</v>
      </c>
      <c r="I32" s="38"/>
      <c r="J32" s="38"/>
      <c r="K32" s="38"/>
      <c r="L32" s="38"/>
      <c r="M32" s="38"/>
      <c r="N32"/>
      <c r="O32" s="142">
        <f>IF('Pg5'!F39="","",'Pg5'!F39)</f>
        <v>4</v>
      </c>
      <c r="P32" s="142"/>
      <c r="Q32" s="142"/>
      <c r="R32" s="140" t="str">
        <f>IF(AND(Y32="s",O32=""),"Avaliação Obrigatória!",IF(O32="","",IF('Pg5'!C$47="","Apresentar justificativas e situação!","")))</f>
        <v/>
      </c>
      <c r="S32" s="140"/>
      <c r="T32" s="140"/>
      <c r="U32" s="140"/>
      <c r="V32" s="140"/>
      <c r="W32"/>
      <c r="X32" s="26">
        <v>14</v>
      </c>
      <c r="Y32" s="34" t="str">
        <f>IF(Inicial!$M$19="","",INDEX(Variáveis!$F$4:$AJ$30,Inicial!$K$21,X32))</f>
        <v>s</v>
      </c>
      <c r="AK32" s="33"/>
    </row>
    <row r="33" spans="2:37" ht="16.5" customHeight="1" x14ac:dyDescent="0.25">
      <c r="B33"/>
      <c r="C33"/>
      <c r="D33" s="150"/>
      <c r="E33" s="150"/>
      <c r="F33" s="150"/>
      <c r="G33" s="36" t="s">
        <v>156</v>
      </c>
      <c r="H33" s="38" t="s">
        <v>157</v>
      </c>
      <c r="I33" s="38"/>
      <c r="J33" s="38"/>
      <c r="K33" s="38"/>
      <c r="L33" s="38"/>
      <c r="M33" s="38"/>
      <c r="N33"/>
      <c r="O33" s="142">
        <f>IF('Pg5'!F58="","",'Pg5'!F58)</f>
        <v>3</v>
      </c>
      <c r="P33" s="142"/>
      <c r="Q33" s="142"/>
      <c r="R33" s="140" t="str">
        <f>IF(AND(Y33="s",O33=""),"Avaliação Obrigatória!",IF(O33="","",IF('Pg5'!C$66="","Apresentar justificativas e situação!","")))</f>
        <v/>
      </c>
      <c r="S33" s="140"/>
      <c r="T33" s="140"/>
      <c r="U33" s="140"/>
      <c r="V33" s="140"/>
      <c r="W33"/>
      <c r="X33" s="26">
        <v>15</v>
      </c>
      <c r="Y33" s="34" t="str">
        <f>IF(Inicial!$M$19="","",INDEX(Variáveis!$F$4:$AJ$30,Inicial!$K$21,X33))</f>
        <v>s</v>
      </c>
      <c r="AK33" s="33"/>
    </row>
    <row r="34" spans="2:37" ht="16.5" customHeight="1" x14ac:dyDescent="0.25">
      <c r="B34"/>
      <c r="C34"/>
      <c r="D34" s="150"/>
      <c r="E34" s="150"/>
      <c r="F34" s="150"/>
      <c r="G34" s="36" t="s">
        <v>158</v>
      </c>
      <c r="H34" s="38" t="s">
        <v>159</v>
      </c>
      <c r="I34" s="38"/>
      <c r="J34" s="38"/>
      <c r="K34" s="38"/>
      <c r="L34" s="38"/>
      <c r="M34" s="38"/>
      <c r="N34"/>
      <c r="O34" s="142">
        <f>IF('Pg6'!F15="","",'Pg6'!F15)</f>
        <v>4</v>
      </c>
      <c r="P34" s="142"/>
      <c r="Q34" s="142"/>
      <c r="R34" s="140" t="str">
        <f>IF(AND(Y34="s",O34=""),"Avaliação Obrigatória!",IF(O34="","",IF('Pg6'!C$23="","Apresentar justificativas e situação!","")))</f>
        <v/>
      </c>
      <c r="S34" s="140"/>
      <c r="T34" s="140"/>
      <c r="U34" s="140"/>
      <c r="V34" s="140"/>
      <c r="W34"/>
      <c r="X34" s="26">
        <v>16</v>
      </c>
      <c r="Y34" s="34" t="str">
        <f>IF(Inicial!$M$19="","",INDEX(Variáveis!$F$4:$AJ$30,Inicial!$K$21,X34))</f>
        <v>s</v>
      </c>
      <c r="AK34" s="33"/>
    </row>
    <row r="35" spans="2:37" ht="15" customHeight="1" thickBot="1" x14ac:dyDescent="0.3">
      <c r="B35"/>
      <c r="C35" s="41"/>
      <c r="D35" s="42"/>
      <c r="E35" s="42"/>
      <c r="F35" s="42"/>
      <c r="G35" s="42"/>
      <c r="H35" s="42"/>
      <c r="I35" s="42"/>
      <c r="J35" s="42"/>
      <c r="K35" s="42"/>
      <c r="L35" s="42"/>
      <c r="M35" s="42"/>
      <c r="N35" s="42"/>
      <c r="O35" s="42"/>
      <c r="P35" s="42"/>
      <c r="Q35" s="42"/>
      <c r="R35" s="43"/>
      <c r="S35" s="44"/>
      <c r="T35" s="42"/>
      <c r="U35" s="42"/>
      <c r="V35" s="41"/>
      <c r="W35"/>
      <c r="Y35" s="34"/>
    </row>
    <row r="36" spans="2:37" ht="15" customHeight="1" thickTop="1" x14ac:dyDescent="0.25">
      <c r="B36"/>
      <c r="C36"/>
      <c r="D36" s="38"/>
      <c r="E36" s="38"/>
      <c r="F36" s="38"/>
      <c r="G36" s="38"/>
      <c r="H36" s="38"/>
      <c r="I36" s="38"/>
      <c r="J36" s="38"/>
      <c r="K36" s="38"/>
      <c r="L36" s="38"/>
      <c r="M36" s="38"/>
      <c r="N36" s="38"/>
      <c r="O36" s="38"/>
      <c r="P36" s="38"/>
      <c r="Q36" s="38"/>
      <c r="R36" s="45"/>
      <c r="S36" s="46"/>
      <c r="T36" s="38"/>
      <c r="U36" s="38"/>
      <c r="V36"/>
      <c r="W36"/>
      <c r="Y36" s="34"/>
    </row>
    <row r="37" spans="2:37" ht="15" customHeight="1" x14ac:dyDescent="0.25">
      <c r="B37"/>
      <c r="C37"/>
      <c r="D37" s="150" t="s">
        <v>160</v>
      </c>
      <c r="E37" s="150"/>
      <c r="F37" s="150"/>
      <c r="G37"/>
      <c r="H37" s="155" t="s">
        <v>124</v>
      </c>
      <c r="I37" s="155"/>
      <c r="J37" s="155"/>
      <c r="K37" s="155"/>
      <c r="L37" s="155"/>
      <c r="M37" s="155"/>
      <c r="N37" s="51"/>
      <c r="O37" s="146" t="s">
        <v>125</v>
      </c>
      <c r="P37" s="146"/>
      <c r="Q37" s="146"/>
      <c r="R37" s="45"/>
      <c r="S37" s="47"/>
      <c r="T37" s="38"/>
      <c r="U37" s="38"/>
      <c r="V37"/>
      <c r="W37"/>
      <c r="Y37" s="34"/>
      <c r="AK37" s="33"/>
    </row>
    <row r="38" spans="2:37" ht="15" customHeight="1" x14ac:dyDescent="0.25">
      <c r="B38"/>
      <c r="C38"/>
      <c r="D38" s="150"/>
      <c r="E38" s="150"/>
      <c r="F38" s="150"/>
      <c r="G38"/>
      <c r="H38" s="156"/>
      <c r="I38" s="156"/>
      <c r="J38" s="156"/>
      <c r="K38" s="156"/>
      <c r="L38" s="156"/>
      <c r="M38" s="156"/>
      <c r="N38" s="52"/>
      <c r="O38" s="147" t="s">
        <v>126</v>
      </c>
      <c r="P38" s="147"/>
      <c r="Q38" s="147"/>
      <c r="R38" s="45"/>
      <c r="S38" s="47"/>
      <c r="T38" s="38"/>
      <c r="U38" s="38"/>
      <c r="V38"/>
      <c r="W38"/>
      <c r="Y38" s="34"/>
      <c r="AK38" s="33"/>
    </row>
    <row r="39" spans="2:37" ht="6" customHeight="1" x14ac:dyDescent="0.25">
      <c r="B39"/>
      <c r="C39"/>
      <c r="D39" s="150"/>
      <c r="E39" s="150"/>
      <c r="F39" s="150"/>
      <c r="G39"/>
      <c r="H39" s="48"/>
      <c r="I39" s="48"/>
      <c r="J39" s="48"/>
      <c r="K39" s="48"/>
      <c r="L39" s="48"/>
      <c r="M39" s="48"/>
      <c r="N39"/>
      <c r="O39" s="40"/>
      <c r="P39" s="38"/>
      <c r="Q39" s="38"/>
      <c r="R39" s="45"/>
      <c r="S39" s="47"/>
      <c r="T39" s="38"/>
      <c r="U39" s="38"/>
      <c r="V39"/>
      <c r="W39"/>
      <c r="Y39" s="34"/>
      <c r="AK39" s="33"/>
    </row>
    <row r="40" spans="2:37" ht="16.5" customHeight="1" x14ac:dyDescent="0.25">
      <c r="B40"/>
      <c r="C40"/>
      <c r="D40" s="150"/>
      <c r="E40" s="150"/>
      <c r="F40" s="150"/>
      <c r="G40" s="36" t="s">
        <v>161</v>
      </c>
      <c r="H40" s="38" t="s">
        <v>162</v>
      </c>
      <c r="I40" s="38"/>
      <c r="J40" s="38"/>
      <c r="K40" s="38"/>
      <c r="L40" s="38"/>
      <c r="M40" s="38"/>
      <c r="N40"/>
      <c r="O40" s="142">
        <f>IF('Pg6'!F39="","",'Pg6'!F39)</f>
        <v>4</v>
      </c>
      <c r="P40" s="142"/>
      <c r="Q40" s="142"/>
      <c r="R40" s="140" t="str">
        <f>IF(AND(Y40="s",O40=""),"Avaliação Obrigatória!",IF(O40="","",IF('Pg6'!C$47="","Apresentar justificativas e situação!","")))</f>
        <v/>
      </c>
      <c r="S40" s="140"/>
      <c r="T40" s="140"/>
      <c r="U40" s="140"/>
      <c r="V40" s="140"/>
      <c r="W40"/>
      <c r="X40" s="26">
        <v>17</v>
      </c>
      <c r="Y40" s="34" t="str">
        <f>IF(Inicial!$M$19="","",INDEX(Variáveis!$F$4:$AJ$30,Inicial!$K$21,X40))</f>
        <v>s</v>
      </c>
      <c r="AK40" s="33"/>
    </row>
    <row r="41" spans="2:37" ht="16.5" customHeight="1" x14ac:dyDescent="0.25">
      <c r="B41"/>
      <c r="C41"/>
      <c r="D41" s="150"/>
      <c r="E41" s="150"/>
      <c r="F41" s="150"/>
      <c r="G41" s="36" t="s">
        <v>163</v>
      </c>
      <c r="H41" s="38" t="s">
        <v>164</v>
      </c>
      <c r="I41" s="38"/>
      <c r="J41" s="38"/>
      <c r="K41" s="38"/>
      <c r="L41" s="38"/>
      <c r="M41" s="38"/>
      <c r="N41"/>
      <c r="O41" s="142">
        <f>IF('Pg6'!F61="","",'Pg6'!F61)</f>
        <v>3</v>
      </c>
      <c r="P41" s="142"/>
      <c r="Q41" s="142"/>
      <c r="R41" s="140" t="str">
        <f>IF(AND(Y41="s",O41=""),"Avaliação Obrigatória!",IF(O41="","",IF('Pg6'!C$69="","Apresentar justificativas e situação!","")))</f>
        <v/>
      </c>
      <c r="S41" s="140"/>
      <c r="T41" s="140"/>
      <c r="U41" s="140"/>
      <c r="V41" s="140"/>
      <c r="W41"/>
      <c r="X41" s="26">
        <v>18</v>
      </c>
      <c r="Y41" s="34" t="str">
        <f>IF(Inicial!$M$19="","",INDEX(Variáveis!$F$4:$AJ$30,Inicial!$K$21,X41))</f>
        <v>s</v>
      </c>
      <c r="AK41" s="33"/>
    </row>
    <row r="42" spans="2:37" ht="16.5" customHeight="1" x14ac:dyDescent="0.25">
      <c r="B42"/>
      <c r="C42"/>
      <c r="D42" s="150"/>
      <c r="E42" s="150"/>
      <c r="F42" s="150"/>
      <c r="G42" s="36" t="s">
        <v>165</v>
      </c>
      <c r="H42" s="38" t="s">
        <v>166</v>
      </c>
      <c r="I42" s="38"/>
      <c r="J42" s="38"/>
      <c r="K42" s="38"/>
      <c r="L42" s="38"/>
      <c r="M42" s="38"/>
      <c r="N42"/>
      <c r="O42" s="142">
        <f>IF('Pg7'!F15="","",'Pg7'!F15)</f>
        <v>5</v>
      </c>
      <c r="P42" s="142"/>
      <c r="Q42" s="142"/>
      <c r="R42" s="140" t="str">
        <f>IF(AND(Y42="s",O42=""),"Avaliação Obrigatória!",IF(O42="","",IF('Pg7'!C$23="","Apresentar justificativas e situação!","")))</f>
        <v/>
      </c>
      <c r="S42" s="140"/>
      <c r="T42" s="140"/>
      <c r="U42" s="140"/>
      <c r="V42" s="140"/>
      <c r="W42"/>
      <c r="X42" s="26">
        <v>19</v>
      </c>
      <c r="Y42" s="34" t="str">
        <f>IF(Inicial!$M$19="","",INDEX(Variáveis!$F$4:$AJ$30,Inicial!$K$21,X42))</f>
        <v>s</v>
      </c>
      <c r="AK42" s="33"/>
    </row>
    <row r="43" spans="2:37" ht="16.5" customHeight="1" x14ac:dyDescent="0.25">
      <c r="B43"/>
      <c r="C43"/>
      <c r="D43" s="150"/>
      <c r="E43" s="150"/>
      <c r="F43" s="150"/>
      <c r="G43" s="36" t="s">
        <v>167</v>
      </c>
      <c r="H43" s="38" t="s">
        <v>168</v>
      </c>
      <c r="I43" s="38"/>
      <c r="J43" s="38"/>
      <c r="K43" s="38"/>
      <c r="L43" s="38"/>
      <c r="M43" s="38"/>
      <c r="N43"/>
      <c r="O43" s="142">
        <f>IF('Pg7'!F36="","",'Pg7'!F36)</f>
        <v>4</v>
      </c>
      <c r="P43" s="142"/>
      <c r="Q43" s="142"/>
      <c r="R43" s="140" t="str">
        <f>IF(AND(Y43="s",O43=""),"Avaliação Obrigatória!",IF(O43="","",IF('Pg7'!C$44="","Apresentar justificativas e situação!","")))</f>
        <v/>
      </c>
      <c r="S43" s="140"/>
      <c r="T43" s="140"/>
      <c r="U43" s="140"/>
      <c r="V43" s="140"/>
      <c r="W43"/>
      <c r="X43" s="26">
        <v>20</v>
      </c>
      <c r="Y43" s="34" t="str">
        <f>IF(Inicial!$M$19="","",INDEX(Variáveis!$F$4:$AJ$30,Inicial!$K$21,X43))</f>
        <v>s</v>
      </c>
      <c r="AK43" s="33"/>
    </row>
    <row r="44" spans="2:37" ht="16.5" customHeight="1" x14ac:dyDescent="0.25">
      <c r="B44"/>
      <c r="C44"/>
      <c r="D44" s="150"/>
      <c r="E44" s="150"/>
      <c r="F44" s="150"/>
      <c r="G44" s="36" t="s">
        <v>169</v>
      </c>
      <c r="H44" s="38" t="s">
        <v>170</v>
      </c>
      <c r="I44" s="38"/>
      <c r="J44" s="38"/>
      <c r="K44" s="38"/>
      <c r="L44" s="38"/>
      <c r="M44" s="38"/>
      <c r="N44"/>
      <c r="O44" s="142">
        <f>IF('Pg7'!F58="","",'Pg7'!F58)</f>
        <v>4</v>
      </c>
      <c r="P44" s="142"/>
      <c r="Q44" s="142"/>
      <c r="R44" s="140" t="str">
        <f>IF(AND(Y44="s",O44=""),"Avaliação Obrigatória!",IF(O44="","",IF('Pg7'!C$66="","Apresentar justificativas e situação!","")))</f>
        <v/>
      </c>
      <c r="S44" s="140"/>
      <c r="T44" s="140"/>
      <c r="U44" s="140"/>
      <c r="V44" s="140"/>
      <c r="W44"/>
      <c r="X44" s="26">
        <v>21</v>
      </c>
      <c r="Y44" s="34" t="str">
        <f>IF(Inicial!$M$19="","",INDEX(Variáveis!$F$4:$AJ$30,Inicial!$K$21,X44))</f>
        <v>s</v>
      </c>
      <c r="AK44" s="33"/>
    </row>
    <row r="45" spans="2:37" ht="16.5" customHeight="1" x14ac:dyDescent="0.25">
      <c r="B45"/>
      <c r="C45"/>
      <c r="D45" s="150"/>
      <c r="E45" s="150"/>
      <c r="F45" s="150"/>
      <c r="G45" s="36" t="s">
        <v>171</v>
      </c>
      <c r="H45" s="38" t="s">
        <v>172</v>
      </c>
      <c r="I45" s="38"/>
      <c r="J45" s="38"/>
      <c r="K45" s="38"/>
      <c r="L45" s="38"/>
      <c r="M45" s="38"/>
      <c r="N45"/>
      <c r="O45" s="142">
        <f>IF('Pg8'!F15="","",'Pg8'!F15)</f>
        <v>3</v>
      </c>
      <c r="P45" s="142"/>
      <c r="Q45" s="142"/>
      <c r="R45" s="140" t="str">
        <f>IF(AND(Y45="s",O45=""),"Avaliação Obrigatória!",IF(O45="","",IF('Pg8'!C$23="","Apresentar justificativas e situação!","")))</f>
        <v/>
      </c>
      <c r="S45" s="140"/>
      <c r="T45" s="140"/>
      <c r="U45" s="140"/>
      <c r="V45" s="140"/>
      <c r="W45"/>
      <c r="X45" s="26">
        <v>22</v>
      </c>
      <c r="Y45" s="34" t="str">
        <f>IF(Inicial!$M$19="","",INDEX(Variáveis!$F$4:$AJ$30,Inicial!$K$21,X45))</f>
        <v>s</v>
      </c>
      <c r="AK45" s="33"/>
    </row>
    <row r="46" spans="2:37" ht="16.5" customHeight="1" x14ac:dyDescent="0.25">
      <c r="B46"/>
      <c r="C46"/>
      <c r="D46" s="59"/>
      <c r="E46" s="59"/>
      <c r="F46" s="59"/>
      <c r="G46" s="36" t="s">
        <v>173</v>
      </c>
      <c r="H46" s="38" t="s">
        <v>174</v>
      </c>
      <c r="I46" s="38"/>
      <c r="J46" s="38"/>
      <c r="K46" s="38"/>
      <c r="L46" s="38"/>
      <c r="M46" s="38"/>
      <c r="N46"/>
      <c r="O46" s="142">
        <f>IF('Pg8'!F35="","",'Pg8'!F35)</f>
        <v>3</v>
      </c>
      <c r="P46" s="142"/>
      <c r="Q46" s="142"/>
      <c r="R46" s="140" t="str">
        <f>IF(AND(Y46="s",O46=""),"Avaliação Obrigatória!",IF(O46="","",IF('Pg8'!C$43="","Apresentar justificativas e situação!","")))</f>
        <v/>
      </c>
      <c r="S46" s="140"/>
      <c r="T46" s="140"/>
      <c r="U46" s="140"/>
      <c r="V46" s="140"/>
      <c r="W46"/>
      <c r="X46" s="26">
        <v>23</v>
      </c>
      <c r="Y46" s="34" t="str">
        <f>IF(Inicial!$M$19="","",INDEX(Variáveis!$F$4:$AJ$30,Inicial!$K$21,X46))</f>
        <v>s</v>
      </c>
      <c r="AK46" s="33"/>
    </row>
    <row r="47" spans="2:37" ht="16.5" customHeight="1" x14ac:dyDescent="0.25">
      <c r="B47"/>
      <c r="C47"/>
      <c r="D47" s="59"/>
      <c r="E47" s="59"/>
      <c r="F47" s="59"/>
      <c r="G47" s="36" t="s">
        <v>175</v>
      </c>
      <c r="H47" s="38" t="s">
        <v>176</v>
      </c>
      <c r="I47" s="38"/>
      <c r="J47" s="38"/>
      <c r="K47" s="38"/>
      <c r="L47" s="38"/>
      <c r="M47" s="38"/>
      <c r="N47"/>
      <c r="O47" s="142">
        <f>IF('Pg8'!F55="","",'Pg8'!F55)</f>
        <v>4</v>
      </c>
      <c r="P47" s="142"/>
      <c r="Q47" s="142"/>
      <c r="R47" s="140" t="str">
        <f>IF(AND(Y47="s",O47=""),"Avaliação Obrigatória!",IF(O47="","",IF('Pg8'!C$63="","Apresentar justificativas e situação!","")))</f>
        <v/>
      </c>
      <c r="S47" s="140"/>
      <c r="T47" s="140"/>
      <c r="U47" s="140"/>
      <c r="V47" s="140"/>
      <c r="W47"/>
      <c r="X47" s="26">
        <v>24</v>
      </c>
      <c r="Y47" s="34" t="str">
        <f>IF(Inicial!$M$19="","",INDEX(Variáveis!$F$4:$AJ$30,Inicial!$K$21,X47))</f>
        <v>s</v>
      </c>
      <c r="AK47" s="33"/>
    </row>
    <row r="48" spans="2:37" ht="15" customHeight="1" thickBot="1" x14ac:dyDescent="0.3">
      <c r="B48"/>
      <c r="C48" s="41"/>
      <c r="D48" s="42"/>
      <c r="E48" s="42"/>
      <c r="F48" s="42"/>
      <c r="G48" s="42"/>
      <c r="H48" s="42"/>
      <c r="I48" s="42"/>
      <c r="J48" s="42"/>
      <c r="K48" s="42"/>
      <c r="L48" s="42"/>
      <c r="M48" s="42"/>
      <c r="N48" s="42"/>
      <c r="O48" s="42"/>
      <c r="P48" s="42"/>
      <c r="Q48" s="42"/>
      <c r="R48" s="43"/>
      <c r="S48" s="44"/>
      <c r="T48" s="42"/>
      <c r="U48" s="42"/>
      <c r="V48" s="41"/>
      <c r="W48"/>
      <c r="Y48" s="34"/>
    </row>
    <row r="49" spans="2:37" ht="15" customHeight="1" thickTop="1" x14ac:dyDescent="0.25">
      <c r="B49"/>
      <c r="C49"/>
      <c r="D49" s="38"/>
      <c r="E49" s="38"/>
      <c r="F49" s="38"/>
      <c r="G49" s="38"/>
      <c r="H49" s="38"/>
      <c r="I49" s="38"/>
      <c r="J49" s="38"/>
      <c r="K49" s="38"/>
      <c r="L49" s="38"/>
      <c r="M49" s="38"/>
      <c r="N49" s="38"/>
      <c r="O49" s="38"/>
      <c r="P49" s="38"/>
      <c r="Q49" s="38"/>
      <c r="R49" s="45"/>
      <c r="S49" s="46"/>
      <c r="T49" s="38"/>
      <c r="U49" s="38"/>
      <c r="V49"/>
      <c r="W49"/>
      <c r="Y49" s="34"/>
    </row>
    <row r="50" spans="2:37" ht="15" customHeight="1" x14ac:dyDescent="0.25">
      <c r="B50"/>
      <c r="C50"/>
      <c r="D50" s="150" t="s">
        <v>177</v>
      </c>
      <c r="E50" s="150"/>
      <c r="F50" s="150"/>
      <c r="G50"/>
      <c r="H50" s="155" t="s">
        <v>124</v>
      </c>
      <c r="I50" s="155"/>
      <c r="J50" s="155"/>
      <c r="K50" s="155"/>
      <c r="L50" s="155"/>
      <c r="M50" s="155"/>
      <c r="N50" s="51"/>
      <c r="O50" s="146" t="s">
        <v>125</v>
      </c>
      <c r="P50" s="146"/>
      <c r="Q50" s="146"/>
      <c r="R50" s="38"/>
      <c r="S50" s="47"/>
      <c r="T50" s="38"/>
      <c r="U50" s="38"/>
      <c r="V50"/>
      <c r="W50"/>
      <c r="Y50" s="34"/>
      <c r="AK50" s="33"/>
    </row>
    <row r="51" spans="2:37" ht="15" customHeight="1" x14ac:dyDescent="0.25">
      <c r="B51"/>
      <c r="C51"/>
      <c r="D51" s="150"/>
      <c r="E51" s="150"/>
      <c r="F51" s="150"/>
      <c r="G51"/>
      <c r="H51" s="156"/>
      <c r="I51" s="156"/>
      <c r="J51" s="156"/>
      <c r="K51" s="156"/>
      <c r="L51" s="156"/>
      <c r="M51" s="156"/>
      <c r="N51" s="52"/>
      <c r="O51" s="147" t="s">
        <v>126</v>
      </c>
      <c r="P51" s="147"/>
      <c r="Q51" s="147"/>
      <c r="R51" s="38"/>
      <c r="S51" s="47"/>
      <c r="T51" s="38"/>
      <c r="U51" s="38"/>
      <c r="V51"/>
      <c r="W51"/>
      <c r="Y51" s="34"/>
      <c r="AK51" s="33"/>
    </row>
    <row r="52" spans="2:37" ht="6" customHeight="1" x14ac:dyDescent="0.25">
      <c r="B52"/>
      <c r="C52"/>
      <c r="D52" s="150"/>
      <c r="E52" s="150"/>
      <c r="F52" s="150"/>
      <c r="G52"/>
      <c r="H52" s="48"/>
      <c r="I52" s="48"/>
      <c r="J52" s="48"/>
      <c r="K52" s="48"/>
      <c r="L52" s="48"/>
      <c r="M52" s="48"/>
      <c r="N52"/>
      <c r="O52" s="40"/>
      <c r="P52" s="38"/>
      <c r="Q52" s="38"/>
      <c r="R52" s="38"/>
      <c r="S52" s="47"/>
      <c r="T52" s="38"/>
      <c r="U52" s="38"/>
      <c r="V52"/>
      <c r="W52"/>
      <c r="Y52" s="34"/>
      <c r="AK52" s="33"/>
    </row>
    <row r="53" spans="2:37" ht="16.5" customHeight="1" x14ac:dyDescent="0.25">
      <c r="B53"/>
      <c r="C53"/>
      <c r="D53" s="150"/>
      <c r="E53" s="150"/>
      <c r="F53" s="150"/>
      <c r="G53" s="36" t="s">
        <v>178</v>
      </c>
      <c r="H53" s="38" t="s">
        <v>179</v>
      </c>
      <c r="I53" s="38"/>
      <c r="J53" s="38"/>
      <c r="K53" s="38"/>
      <c r="L53" s="38"/>
      <c r="M53" s="38"/>
      <c r="N53"/>
      <c r="O53" s="142">
        <f>IF('Pg9'!F13="","",'Pg9'!F13)</f>
        <v>4</v>
      </c>
      <c r="P53" s="142"/>
      <c r="Q53" s="142"/>
      <c r="R53" s="140" t="str">
        <f>IF(AND(Y53="s",O53=""),"Avaliação Obrigatória!",IF(O53="","",IF('Pg9'!C$21="","Apresentar justificativas e situação!","")))</f>
        <v/>
      </c>
      <c r="S53" s="140"/>
      <c r="T53" s="140"/>
      <c r="U53" s="140"/>
      <c r="V53" s="140"/>
      <c r="W53"/>
      <c r="X53" s="26">
        <v>25</v>
      </c>
      <c r="Y53" s="34" t="str">
        <f>IF(Inicial!$M$19="","",INDEX(Variáveis!$F$4:$AJ$30,Inicial!$K$21,X53))</f>
        <v>s</v>
      </c>
      <c r="AK53" s="33"/>
    </row>
    <row r="54" spans="2:37" ht="16.5" customHeight="1" x14ac:dyDescent="0.25">
      <c r="B54"/>
      <c r="C54"/>
      <c r="D54" s="150"/>
      <c r="E54" s="150"/>
      <c r="F54" s="150"/>
      <c r="G54" s="36" t="s">
        <v>180</v>
      </c>
      <c r="H54" s="38" t="s">
        <v>181</v>
      </c>
      <c r="I54" s="38"/>
      <c r="J54" s="38"/>
      <c r="K54" s="38"/>
      <c r="L54" s="38"/>
      <c r="M54" s="38"/>
      <c r="N54"/>
      <c r="O54" s="142">
        <f>IF('Pg9'!F35="","",'Pg9'!F35)</f>
        <v>3</v>
      </c>
      <c r="P54" s="142"/>
      <c r="Q54" s="142"/>
      <c r="R54" s="140" t="str">
        <f>IF(AND(Y54="s",O54=""),"Avaliação Obrigatória!",IF(O54="","",IF('Pg9'!C$43="","Apresentar justificativas e situação!","")))</f>
        <v/>
      </c>
      <c r="S54" s="140"/>
      <c r="T54" s="140"/>
      <c r="U54" s="140"/>
      <c r="V54" s="140"/>
      <c r="W54"/>
      <c r="X54" s="26">
        <v>26</v>
      </c>
      <c r="Y54" s="34" t="str">
        <f>IF(Inicial!$M$19="","",INDEX(Variáveis!$F$4:$AJ$30,Inicial!$K$21,X54))</f>
        <v>s</v>
      </c>
      <c r="AK54" s="33"/>
    </row>
    <row r="55" spans="2:37" ht="16.5" customHeight="1" x14ac:dyDescent="0.25">
      <c r="B55"/>
      <c r="C55"/>
      <c r="D55" s="150"/>
      <c r="E55" s="150"/>
      <c r="F55" s="150"/>
      <c r="G55" s="36" t="s">
        <v>182</v>
      </c>
      <c r="H55" s="38" t="s">
        <v>183</v>
      </c>
      <c r="I55" s="38"/>
      <c r="J55" s="38"/>
      <c r="K55" s="38"/>
      <c r="L55" s="38"/>
      <c r="M55" s="38"/>
      <c r="N55"/>
      <c r="O55" s="142">
        <f>IF('Pg9'!F55="","",'Pg9'!F55)</f>
        <v>4</v>
      </c>
      <c r="P55" s="142"/>
      <c r="Q55" s="142"/>
      <c r="R55" s="140" t="str">
        <f>IF(AND(Y55="s",O55=""),"Avaliação Obrigatória!",IF(O55="","",IF('Pg9'!C$63="","Apresentar justificativas e situação!","")))</f>
        <v/>
      </c>
      <c r="S55" s="140"/>
      <c r="T55" s="140"/>
      <c r="U55" s="140"/>
      <c r="V55" s="140"/>
      <c r="W55"/>
      <c r="X55" s="26">
        <v>27</v>
      </c>
      <c r="Y55" s="34" t="str">
        <f>IF(Inicial!$M$19="","",INDEX(Variáveis!$F$4:$AJ$30,Inicial!$K$21,X55))</f>
        <v>s</v>
      </c>
      <c r="AK55" s="33"/>
    </row>
    <row r="56" spans="2:37" ht="16.5" customHeight="1" x14ac:dyDescent="0.25">
      <c r="B56"/>
      <c r="C56"/>
      <c r="D56" s="150"/>
      <c r="E56" s="150"/>
      <c r="F56" s="150"/>
      <c r="G56" s="36" t="s">
        <v>184</v>
      </c>
      <c r="H56" s="38" t="s">
        <v>185</v>
      </c>
      <c r="I56" s="38"/>
      <c r="J56" s="38"/>
      <c r="K56" s="38"/>
      <c r="L56" s="38"/>
      <c r="M56" s="38"/>
      <c r="N56"/>
      <c r="O56" s="142">
        <f>IF('Pg10'!F14="","",'Pg10'!F14)</f>
        <v>4</v>
      </c>
      <c r="P56" s="142"/>
      <c r="Q56" s="142"/>
      <c r="R56" s="140" t="str">
        <f>IF(AND(Y56="s",O56=""),"Avaliação Obrigatória!",IF(O56="","",IF('Pg10'!C$22="","Apresentar justificativas e situação!","")))</f>
        <v/>
      </c>
      <c r="S56" s="140"/>
      <c r="T56" s="140"/>
      <c r="U56" s="140"/>
      <c r="V56" s="140"/>
      <c r="W56"/>
      <c r="X56" s="26">
        <v>28</v>
      </c>
      <c r="Y56" s="34" t="str">
        <f>IF(Inicial!$M$19="","",INDEX(Variáveis!$F$4:$AJ$30,Inicial!$K$21,X56))</f>
        <v>s</v>
      </c>
      <c r="AK56" s="33"/>
    </row>
    <row r="57" spans="2:37" ht="16.5" customHeight="1" x14ac:dyDescent="0.25">
      <c r="B57"/>
      <c r="C57"/>
      <c r="D57" s="150"/>
      <c r="E57" s="150"/>
      <c r="F57" s="150"/>
      <c r="G57" s="36" t="s">
        <v>186</v>
      </c>
      <c r="H57" s="38" t="s">
        <v>187</v>
      </c>
      <c r="I57" s="38"/>
      <c r="J57" s="38"/>
      <c r="K57" s="38"/>
      <c r="L57" s="38"/>
      <c r="M57" s="38"/>
      <c r="N57"/>
      <c r="O57" s="142">
        <f>IF('Pg10'!F33="","",'Pg10'!F33)</f>
        <v>3</v>
      </c>
      <c r="P57" s="142"/>
      <c r="Q57" s="142"/>
      <c r="R57" s="140" t="str">
        <f>IF(AND(Y57="s",O57=""),"Avaliação Obrigatória!",IF(O57="","",IF('Pg10'!C$41="","Apresentar justificativas e situação!","")))</f>
        <v/>
      </c>
      <c r="S57" s="140"/>
      <c r="T57" s="140"/>
      <c r="U57" s="140"/>
      <c r="V57" s="140"/>
      <c r="W57"/>
      <c r="X57" s="26">
        <v>29</v>
      </c>
      <c r="Y57" s="34" t="str">
        <f>IF(Inicial!$M$19="","",INDEX(Variáveis!$F$4:$AJ$30,Inicial!$K$21,X57))</f>
        <v>s</v>
      </c>
      <c r="AK57" s="33"/>
    </row>
    <row r="58" spans="2:37" ht="16.5" customHeight="1" x14ac:dyDescent="0.25">
      <c r="B58"/>
      <c r="C58"/>
      <c r="D58" s="150"/>
      <c r="E58" s="150"/>
      <c r="F58" s="150"/>
      <c r="G58" s="36" t="s">
        <v>188</v>
      </c>
      <c r="H58" s="38" t="s">
        <v>189</v>
      </c>
      <c r="I58" s="38"/>
      <c r="J58" s="38"/>
      <c r="K58" s="38"/>
      <c r="L58" s="38"/>
      <c r="M58" s="38"/>
      <c r="N58"/>
      <c r="O58" s="142">
        <f>IF('Pg10'!F53="","",'Pg10'!F53)</f>
        <v>5</v>
      </c>
      <c r="P58" s="142"/>
      <c r="Q58" s="142"/>
      <c r="R58" s="140" t="str">
        <f>IF(AND(Y58="s",O58=""),"Avaliação Obrigatória!",IF(O58="","",IF('Pg10'!C$61="","Apresentar justificativas e situação!","")))</f>
        <v/>
      </c>
      <c r="S58" s="140"/>
      <c r="T58" s="140"/>
      <c r="U58" s="140"/>
      <c r="V58" s="140"/>
      <c r="W58"/>
      <c r="X58" s="26">
        <v>30</v>
      </c>
      <c r="Y58" s="34" t="str">
        <f>IF(Inicial!$M$19="","",INDEX(Variáveis!$F$4:$AJ$30,Inicial!$K$21,X58))</f>
        <v>s</v>
      </c>
      <c r="AK58" s="33"/>
    </row>
    <row r="59" spans="2:37" ht="16.5" customHeight="1" x14ac:dyDescent="0.25">
      <c r="B59"/>
      <c r="C59"/>
      <c r="D59" s="150"/>
      <c r="E59" s="150"/>
      <c r="F59" s="150"/>
      <c r="G59" s="36" t="s">
        <v>190</v>
      </c>
      <c r="H59" s="38" t="s">
        <v>191</v>
      </c>
      <c r="I59" s="38"/>
      <c r="J59" s="38"/>
      <c r="K59" s="38"/>
      <c r="L59" s="38"/>
      <c r="M59" s="38"/>
      <c r="N59"/>
      <c r="O59" s="142">
        <f>IF('Pg10'!F73="","",'Pg10'!F73)</f>
        <v>3</v>
      </c>
      <c r="P59" s="142"/>
      <c r="Q59" s="142"/>
      <c r="R59" s="140" t="str">
        <f>IF(AND(Y59="s",O59=""),"Avaliação Obrigatória!",IF(O59="","",IF('Pg10'!C$81="","Apresentar justificativas e situação!","")))</f>
        <v/>
      </c>
      <c r="S59" s="140"/>
      <c r="T59" s="140"/>
      <c r="U59" s="140"/>
      <c r="V59" s="140"/>
      <c r="W59"/>
      <c r="X59" s="26">
        <v>31</v>
      </c>
      <c r="Y59" s="34" t="str">
        <f>IF(Inicial!$M$19="","",INDEX(Variáveis!$F$4:$AJ$30,Inicial!$K$21,X59))</f>
        <v>s</v>
      </c>
      <c r="AK59" s="33"/>
    </row>
    <row r="60" spans="2:37" ht="15" customHeight="1" x14ac:dyDescent="0.25">
      <c r="B60"/>
      <c r="C60"/>
      <c r="D60" s="38"/>
      <c r="E60" s="38"/>
      <c r="F60" s="38"/>
      <c r="G60" s="38"/>
      <c r="H60" s="38"/>
      <c r="I60" s="38"/>
      <c r="J60" s="38"/>
      <c r="K60" s="38"/>
      <c r="L60" s="38"/>
      <c r="M60" s="38"/>
      <c r="N60" s="38"/>
      <c r="O60" s="38"/>
      <c r="P60" s="38"/>
      <c r="Q60" s="38"/>
      <c r="R60" s="38"/>
      <c r="S60" s="38"/>
      <c r="T60" s="38"/>
      <c r="U60" s="38"/>
      <c r="V60"/>
      <c r="W60"/>
    </row>
    <row r="61" spans="2:37" ht="15" customHeight="1" x14ac:dyDescent="0.25">
      <c r="B61"/>
      <c r="C61"/>
      <c r="D61" s="38"/>
      <c r="E61" s="38"/>
      <c r="F61" s="38"/>
      <c r="G61" s="38"/>
      <c r="H61" s="38"/>
      <c r="I61" s="38"/>
      <c r="J61" s="38"/>
      <c r="K61" s="38"/>
      <c r="L61" s="38"/>
      <c r="M61" s="38"/>
      <c r="N61" s="38"/>
      <c r="O61" s="38"/>
      <c r="P61" s="38"/>
      <c r="Q61" s="38"/>
      <c r="R61" s="38"/>
      <c r="S61" s="38"/>
      <c r="T61" s="38"/>
      <c r="U61" s="38"/>
      <c r="V61"/>
      <c r="W61"/>
    </row>
    <row r="62" spans="2:37" x14ac:dyDescent="0.25">
      <c r="B62"/>
      <c r="C62"/>
      <c r="D62"/>
      <c r="E62"/>
      <c r="F62"/>
      <c r="G62"/>
      <c r="H62"/>
      <c r="I62"/>
      <c r="J62"/>
      <c r="K62"/>
      <c r="L62"/>
      <c r="M62"/>
      <c r="N62"/>
      <c r="O62"/>
      <c r="P62"/>
      <c r="Q62"/>
      <c r="R62"/>
      <c r="S62"/>
      <c r="T62"/>
      <c r="U62"/>
      <c r="V62"/>
      <c r="W62"/>
    </row>
    <row r="63" spans="2:37" x14ac:dyDescent="0.25">
      <c r="B63"/>
      <c r="C63" s="154" t="str">
        <f>IF(OR(Inicial!G13="Nome do Representante Legal",Inicial!G13=""),"Nome do Representante Legal",Inicial!G13)</f>
        <v>Marcos Rodrigues Penido</v>
      </c>
      <c r="D63" s="154"/>
      <c r="E63" s="154"/>
      <c r="F63" s="154"/>
      <c r="G63" s="154"/>
      <c r="H63" s="154"/>
      <c r="I63" s="154"/>
      <c r="J63" s="154"/>
      <c r="K63" s="154"/>
      <c r="L63"/>
      <c r="M63"/>
      <c r="N63" s="154" t="str">
        <f>IF(OR(Inicial!G17="Nome do Representante Legal",Inicial!G17=""),"Nome do Representante Legal",Inicial!G17)</f>
        <v>Marcos Rodrigues Penido</v>
      </c>
      <c r="O63" s="154"/>
      <c r="P63" s="154"/>
      <c r="Q63" s="154"/>
      <c r="R63" s="154"/>
      <c r="S63" s="154"/>
      <c r="T63" s="154"/>
      <c r="U63" s="154"/>
      <c r="V63" s="154"/>
      <c r="W63"/>
    </row>
    <row r="64" spans="2:37" ht="15" customHeight="1" x14ac:dyDescent="0.25">
      <c r="B64"/>
      <c r="C64" s="153" t="str">
        <f>IF(Inicial!G11="","Entidade Estadual",Inicial!G11)</f>
        <v>Secretaria de Infraestrutura e Meio Ambiente - SIMA</v>
      </c>
      <c r="D64" s="153"/>
      <c r="E64" s="153"/>
      <c r="F64" s="153"/>
      <c r="G64" s="153"/>
      <c r="H64" s="153"/>
      <c r="I64" s="153"/>
      <c r="J64" s="153"/>
      <c r="K64" s="153"/>
      <c r="L64" s="65"/>
      <c r="M64" s="65"/>
      <c r="N64" s="153" t="str">
        <f>IF(Inicial!G15="","Conselho Estadual",Inicial!G15)</f>
        <v>Conselho Estadual de Recursos Hídricos - CRH</v>
      </c>
      <c r="O64" s="153"/>
      <c r="P64" s="153"/>
      <c r="Q64" s="153"/>
      <c r="R64" s="153"/>
      <c r="S64" s="153"/>
      <c r="T64" s="153"/>
      <c r="U64" s="153"/>
      <c r="V64" s="153"/>
      <c r="W64"/>
    </row>
    <row r="65" spans="2:23" x14ac:dyDescent="0.25">
      <c r="B65"/>
      <c r="C65" s="153"/>
      <c r="D65" s="153"/>
      <c r="E65" s="153"/>
      <c r="F65" s="153"/>
      <c r="G65" s="153"/>
      <c r="H65" s="153"/>
      <c r="I65" s="153"/>
      <c r="J65" s="153"/>
      <c r="K65" s="153"/>
      <c r="L65" s="65"/>
      <c r="M65" s="65"/>
      <c r="N65" s="153"/>
      <c r="O65" s="153"/>
      <c r="P65" s="153"/>
      <c r="Q65" s="153"/>
      <c r="R65" s="153"/>
      <c r="S65" s="153"/>
      <c r="T65" s="153"/>
      <c r="U65" s="153"/>
      <c r="V65" s="153"/>
      <c r="W65"/>
    </row>
    <row r="66" spans="2:23" x14ac:dyDescent="0.25">
      <c r="B66" s="27"/>
    </row>
    <row r="67" spans="2:23" s="27" customFormat="1" ht="12.75" x14ac:dyDescent="0.2">
      <c r="I67" s="35"/>
    </row>
  </sheetData>
  <sheetProtection algorithmName="SHA-512" hashValue="RVyBs7OXX5ql+LHCCs+wH1Hj15jYuufIMnezgT4hBj1/cA3bOJknx8Sk/xRA1MQ8zPqMmUqLitmoDrIP+N10/Q==" saltValue="kGB+ieHbgY6kza2kWQ0xfA==" spinCount="100000" sheet="1" objects="1" scenarios="1"/>
  <mergeCells count="87">
    <mergeCell ref="O33:Q33"/>
    <mergeCell ref="D25:F34"/>
    <mergeCell ref="O44:Q44"/>
    <mergeCell ref="O45:Q45"/>
    <mergeCell ref="H25:M26"/>
    <mergeCell ref="H37:M38"/>
    <mergeCell ref="O37:Q37"/>
    <mergeCell ref="O38:Q38"/>
    <mergeCell ref="O28:Q28"/>
    <mergeCell ref="O31:Q31"/>
    <mergeCell ref="O46:Q46"/>
    <mergeCell ref="O47:Q47"/>
    <mergeCell ref="R46:V46"/>
    <mergeCell ref="R47:V47"/>
    <mergeCell ref="D37:F45"/>
    <mergeCell ref="R45:V45"/>
    <mergeCell ref="R42:V42"/>
    <mergeCell ref="R44:V44"/>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O20:Q20"/>
    <mergeCell ref="O21:Q21"/>
    <mergeCell ref="O22:Q22"/>
    <mergeCell ref="O25:Q25"/>
    <mergeCell ref="O26:Q26"/>
    <mergeCell ref="R28:V28"/>
    <mergeCell ref="R29:V29"/>
    <mergeCell ref="R30:V30"/>
    <mergeCell ref="O29:Q29"/>
    <mergeCell ref="O30:Q30"/>
    <mergeCell ref="R31:V31"/>
    <mergeCell ref="R32:V32"/>
    <mergeCell ref="R34:V34"/>
    <mergeCell ref="R40:V40"/>
    <mergeCell ref="R41:V41"/>
    <mergeCell ref="R33:V33"/>
    <mergeCell ref="R54:V54"/>
    <mergeCell ref="R55:V55"/>
    <mergeCell ref="R56:V56"/>
    <mergeCell ref="R57:V57"/>
    <mergeCell ref="R58:V58"/>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s>
  <phoneticPr fontId="13"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topLeftCell="A80" workbookViewId="0">
      <selection activeCell="Z60" sqref="Z60"/>
    </sheetView>
  </sheetViews>
  <sheetFormatPr defaultColWidth="9.140625" defaultRowHeight="12.75" x14ac:dyDescent="0.2"/>
  <cols>
    <col min="1" max="1" width="3.5703125" style="14" bestFit="1" customWidth="1" collapsed="1"/>
    <col min="2" max="2" width="3.5703125" style="14" customWidth="1" collapsed="1"/>
    <col min="3" max="16384" width="9.140625" style="14" collapsed="1"/>
  </cols>
  <sheetData>
    <row r="1" spans="1:3" x14ac:dyDescent="0.2">
      <c r="A1" s="157" t="s">
        <v>192</v>
      </c>
      <c r="B1" s="15">
        <v>1</v>
      </c>
      <c r="C1" s="14" t="s">
        <v>193</v>
      </c>
    </row>
    <row r="2" spans="1:3" x14ac:dyDescent="0.2">
      <c r="A2" s="157"/>
      <c r="B2" s="15">
        <v>2</v>
      </c>
      <c r="C2" s="14" t="s">
        <v>194</v>
      </c>
    </row>
    <row r="3" spans="1:3" x14ac:dyDescent="0.2">
      <c r="A3" s="157"/>
      <c r="B3" s="15">
        <v>3</v>
      </c>
      <c r="C3" s="14" t="s">
        <v>195</v>
      </c>
    </row>
    <row r="4" spans="1:3" x14ac:dyDescent="0.2">
      <c r="A4" s="157"/>
      <c r="B4" s="15">
        <v>4</v>
      </c>
      <c r="C4" s="14" t="s">
        <v>196</v>
      </c>
    </row>
    <row r="5" spans="1:3" x14ac:dyDescent="0.2">
      <c r="A5" s="157"/>
      <c r="B5" s="15">
        <v>5</v>
      </c>
      <c r="C5" s="14" t="s">
        <v>197</v>
      </c>
    </row>
    <row r="6" spans="1:3" x14ac:dyDescent="0.2">
      <c r="A6" s="157" t="s">
        <v>198</v>
      </c>
      <c r="B6" s="15">
        <v>1</v>
      </c>
      <c r="C6" s="14" t="s">
        <v>199</v>
      </c>
    </row>
    <row r="7" spans="1:3" x14ac:dyDescent="0.2">
      <c r="A7" s="157"/>
      <c r="B7" s="15">
        <v>2</v>
      </c>
      <c r="C7" s="14" t="s">
        <v>200</v>
      </c>
    </row>
    <row r="8" spans="1:3" x14ac:dyDescent="0.2">
      <c r="A8" s="157"/>
      <c r="B8" s="15">
        <v>3</v>
      </c>
      <c r="C8" s="14" t="s">
        <v>201</v>
      </c>
    </row>
    <row r="9" spans="1:3" x14ac:dyDescent="0.2">
      <c r="A9" s="157" t="s">
        <v>202</v>
      </c>
      <c r="B9" s="15">
        <v>1</v>
      </c>
      <c r="C9" s="14" t="s">
        <v>203</v>
      </c>
    </row>
    <row r="10" spans="1:3" x14ac:dyDescent="0.2">
      <c r="A10" s="157"/>
      <c r="B10" s="15">
        <v>2</v>
      </c>
      <c r="C10" s="14" t="s">
        <v>204</v>
      </c>
    </row>
    <row r="11" spans="1:3" x14ac:dyDescent="0.2">
      <c r="A11" s="157"/>
      <c r="B11" s="15">
        <v>3</v>
      </c>
      <c r="C11" s="14" t="s">
        <v>205</v>
      </c>
    </row>
    <row r="12" spans="1:3" x14ac:dyDescent="0.2">
      <c r="A12" s="157"/>
      <c r="B12" s="15">
        <v>4</v>
      </c>
      <c r="C12" s="14" t="s">
        <v>206</v>
      </c>
    </row>
    <row r="13" spans="1:3" x14ac:dyDescent="0.2">
      <c r="A13" s="157" t="s">
        <v>207</v>
      </c>
      <c r="B13" s="15">
        <v>1</v>
      </c>
      <c r="C13" s="14" t="s">
        <v>208</v>
      </c>
    </row>
    <row r="14" spans="1:3" x14ac:dyDescent="0.2">
      <c r="A14" s="157"/>
      <c r="B14" s="15">
        <v>2</v>
      </c>
      <c r="C14" s="14" t="s">
        <v>209</v>
      </c>
    </row>
    <row r="15" spans="1:3" x14ac:dyDescent="0.2">
      <c r="A15" s="157"/>
      <c r="B15" s="15">
        <v>3</v>
      </c>
      <c r="C15" s="14" t="s">
        <v>210</v>
      </c>
    </row>
    <row r="16" spans="1:3" x14ac:dyDescent="0.2">
      <c r="A16" s="157"/>
      <c r="B16" s="15">
        <v>4</v>
      </c>
      <c r="C16" s="14" t="s">
        <v>211</v>
      </c>
    </row>
    <row r="17" spans="1:3" x14ac:dyDescent="0.2">
      <c r="A17" s="157"/>
      <c r="B17" s="15">
        <v>5</v>
      </c>
      <c r="C17" s="14" t="s">
        <v>212</v>
      </c>
    </row>
    <row r="18" spans="1:3" x14ac:dyDescent="0.2">
      <c r="A18" s="157" t="s">
        <v>213</v>
      </c>
      <c r="B18" s="15">
        <v>1</v>
      </c>
      <c r="C18" s="13" t="s">
        <v>214</v>
      </c>
    </row>
    <row r="19" spans="1:3" x14ac:dyDescent="0.2">
      <c r="A19" s="157"/>
      <c r="B19" s="15">
        <v>2</v>
      </c>
      <c r="C19" s="13" t="s">
        <v>215</v>
      </c>
    </row>
    <row r="20" spans="1:3" x14ac:dyDescent="0.2">
      <c r="A20" s="157"/>
      <c r="B20" s="15">
        <v>3</v>
      </c>
      <c r="C20" s="13" t="s">
        <v>216</v>
      </c>
    </row>
    <row r="21" spans="1:3" x14ac:dyDescent="0.2">
      <c r="A21" s="157"/>
      <c r="B21" s="15">
        <v>4</v>
      </c>
      <c r="C21" s="13" t="s">
        <v>217</v>
      </c>
    </row>
    <row r="22" spans="1:3" x14ac:dyDescent="0.2">
      <c r="A22" s="157" t="s">
        <v>218</v>
      </c>
      <c r="B22" s="15">
        <v>1</v>
      </c>
      <c r="C22" s="13" t="s">
        <v>219</v>
      </c>
    </row>
    <row r="23" spans="1:3" x14ac:dyDescent="0.2">
      <c r="A23" s="157"/>
      <c r="B23" s="15">
        <v>2</v>
      </c>
      <c r="C23" s="13" t="s">
        <v>220</v>
      </c>
    </row>
    <row r="24" spans="1:3" ht="13.5" customHeight="1" x14ac:dyDescent="0.2">
      <c r="A24" s="157"/>
      <c r="B24" s="15">
        <v>3</v>
      </c>
      <c r="C24" s="13" t="s">
        <v>221</v>
      </c>
    </row>
    <row r="25" spans="1:3" ht="13.5" customHeight="1" x14ac:dyDescent="0.2">
      <c r="A25" s="157"/>
      <c r="B25" s="15">
        <v>4</v>
      </c>
      <c r="C25" s="13" t="s">
        <v>222</v>
      </c>
    </row>
    <row r="26" spans="1:3" x14ac:dyDescent="0.2">
      <c r="A26" s="157"/>
      <c r="B26" s="15">
        <v>5</v>
      </c>
      <c r="C26" s="13" t="s">
        <v>223</v>
      </c>
    </row>
    <row r="27" spans="1:3" x14ac:dyDescent="0.2">
      <c r="A27" s="157" t="s">
        <v>224</v>
      </c>
      <c r="B27" s="15">
        <v>1</v>
      </c>
      <c r="C27" s="13" t="s">
        <v>225</v>
      </c>
    </row>
    <row r="28" spans="1:3" x14ac:dyDescent="0.2">
      <c r="A28" s="157"/>
      <c r="B28" s="15">
        <v>2</v>
      </c>
      <c r="C28" s="13" t="s">
        <v>226</v>
      </c>
    </row>
    <row r="29" spans="1:3" x14ac:dyDescent="0.2">
      <c r="A29" s="157"/>
      <c r="B29" s="15">
        <v>3</v>
      </c>
      <c r="C29" s="13" t="s">
        <v>227</v>
      </c>
    </row>
    <row r="30" spans="1:3" x14ac:dyDescent="0.2">
      <c r="A30" s="157" t="s">
        <v>228</v>
      </c>
      <c r="B30" s="15">
        <v>1</v>
      </c>
      <c r="C30" s="13" t="s">
        <v>229</v>
      </c>
    </row>
    <row r="31" spans="1:3" x14ac:dyDescent="0.2">
      <c r="A31" s="157"/>
      <c r="B31" s="15">
        <v>2</v>
      </c>
      <c r="C31" s="13" t="s">
        <v>230</v>
      </c>
    </row>
    <row r="32" spans="1:3" x14ac:dyDescent="0.2">
      <c r="A32" s="157"/>
      <c r="B32" s="15">
        <v>3</v>
      </c>
      <c r="C32" s="13" t="s">
        <v>231</v>
      </c>
    </row>
    <row r="33" spans="1:3" x14ac:dyDescent="0.2">
      <c r="A33" s="157"/>
      <c r="B33" s="15">
        <v>4</v>
      </c>
      <c r="C33" s="13" t="s">
        <v>232</v>
      </c>
    </row>
    <row r="34" spans="1:3" x14ac:dyDescent="0.2">
      <c r="A34" s="157" t="s">
        <v>233</v>
      </c>
      <c r="B34" s="15">
        <v>1</v>
      </c>
      <c r="C34" s="13" t="s">
        <v>234</v>
      </c>
    </row>
    <row r="35" spans="1:3" x14ac:dyDescent="0.2">
      <c r="A35" s="157"/>
      <c r="B35" s="15">
        <v>2</v>
      </c>
      <c r="C35" s="13" t="s">
        <v>235</v>
      </c>
    </row>
    <row r="36" spans="1:3" x14ac:dyDescent="0.2">
      <c r="A36" s="157"/>
      <c r="B36" s="15">
        <v>3</v>
      </c>
      <c r="C36" s="13" t="s">
        <v>236</v>
      </c>
    </row>
    <row r="37" spans="1:3" x14ac:dyDescent="0.2">
      <c r="A37" s="157"/>
      <c r="B37" s="15">
        <v>4</v>
      </c>
      <c r="C37" s="13" t="s">
        <v>237</v>
      </c>
    </row>
    <row r="38" spans="1:3" x14ac:dyDescent="0.2">
      <c r="A38" s="157" t="s">
        <v>238</v>
      </c>
      <c r="B38" s="15">
        <v>1</v>
      </c>
      <c r="C38" s="13" t="s">
        <v>239</v>
      </c>
    </row>
    <row r="39" spans="1:3" x14ac:dyDescent="0.2">
      <c r="A39" s="157"/>
      <c r="B39" s="15">
        <v>2</v>
      </c>
      <c r="C39" s="13" t="s">
        <v>240</v>
      </c>
    </row>
    <row r="40" spans="1:3" x14ac:dyDescent="0.2">
      <c r="A40" s="157"/>
      <c r="B40" s="15">
        <v>3</v>
      </c>
      <c r="C40" s="13" t="s">
        <v>241</v>
      </c>
    </row>
    <row r="41" spans="1:3" x14ac:dyDescent="0.2">
      <c r="A41" s="157"/>
      <c r="B41" s="15">
        <v>4</v>
      </c>
      <c r="C41" s="13" t="s">
        <v>242</v>
      </c>
    </row>
    <row r="42" spans="1:3" x14ac:dyDescent="0.2">
      <c r="A42" s="157" t="s">
        <v>243</v>
      </c>
      <c r="B42" s="15">
        <v>1</v>
      </c>
      <c r="C42" s="13" t="s">
        <v>244</v>
      </c>
    </row>
    <row r="43" spans="1:3" x14ac:dyDescent="0.2">
      <c r="A43" s="157"/>
      <c r="B43" s="15">
        <v>2</v>
      </c>
      <c r="C43" s="13" t="s">
        <v>245</v>
      </c>
    </row>
    <row r="44" spans="1:3" x14ac:dyDescent="0.2">
      <c r="A44" s="157"/>
      <c r="B44" s="15">
        <v>3</v>
      </c>
      <c r="C44" s="13" t="s">
        <v>246</v>
      </c>
    </row>
    <row r="45" spans="1:3" x14ac:dyDescent="0.2">
      <c r="A45" s="157"/>
      <c r="B45" s="15">
        <v>4</v>
      </c>
      <c r="C45" s="13" t="s">
        <v>247</v>
      </c>
    </row>
    <row r="46" spans="1:3" x14ac:dyDescent="0.2">
      <c r="A46" s="157" t="s">
        <v>248</v>
      </c>
      <c r="B46" s="15">
        <v>1</v>
      </c>
      <c r="C46" s="13" t="s">
        <v>249</v>
      </c>
    </row>
    <row r="47" spans="1:3" x14ac:dyDescent="0.2">
      <c r="A47" s="157"/>
      <c r="B47" s="15">
        <v>2</v>
      </c>
      <c r="C47" s="13" t="s">
        <v>250</v>
      </c>
    </row>
    <row r="48" spans="1:3" x14ac:dyDescent="0.2">
      <c r="A48" s="157"/>
      <c r="B48" s="15">
        <v>3</v>
      </c>
      <c r="C48" s="13" t="s">
        <v>251</v>
      </c>
    </row>
    <row r="49" spans="1:3" ht="13.5" customHeight="1" x14ac:dyDescent="0.2">
      <c r="A49" s="157"/>
      <c r="B49" s="15">
        <v>4</v>
      </c>
      <c r="C49" s="13" t="s">
        <v>252</v>
      </c>
    </row>
    <row r="50" spans="1:3" x14ac:dyDescent="0.2">
      <c r="A50" s="157" t="s">
        <v>253</v>
      </c>
      <c r="B50" s="15">
        <v>1</v>
      </c>
      <c r="C50" s="13" t="s">
        <v>254</v>
      </c>
    </row>
    <row r="51" spans="1:3" x14ac:dyDescent="0.2">
      <c r="A51" s="157"/>
      <c r="B51" s="15">
        <v>2</v>
      </c>
      <c r="C51" s="13" t="s">
        <v>255</v>
      </c>
    </row>
    <row r="52" spans="1:3" x14ac:dyDescent="0.2">
      <c r="A52" s="157"/>
      <c r="B52" s="15">
        <v>3</v>
      </c>
      <c r="C52" s="13" t="s">
        <v>256</v>
      </c>
    </row>
    <row r="53" spans="1:3" x14ac:dyDescent="0.2">
      <c r="A53" s="157"/>
      <c r="B53" s="15">
        <v>4</v>
      </c>
      <c r="C53" s="13" t="s">
        <v>257</v>
      </c>
    </row>
    <row r="54" spans="1:3" x14ac:dyDescent="0.2">
      <c r="A54" s="157"/>
      <c r="B54" s="15">
        <v>5</v>
      </c>
      <c r="C54" s="13" t="s">
        <v>258</v>
      </c>
    </row>
    <row r="55" spans="1:3" x14ac:dyDescent="0.2">
      <c r="A55" s="157" t="s">
        <v>259</v>
      </c>
      <c r="B55" s="15">
        <v>1</v>
      </c>
      <c r="C55" s="13" t="s">
        <v>260</v>
      </c>
    </row>
    <row r="56" spans="1:3" x14ac:dyDescent="0.2">
      <c r="A56" s="157"/>
      <c r="B56" s="15">
        <v>2</v>
      </c>
      <c r="C56" s="13" t="s">
        <v>261</v>
      </c>
    </row>
    <row r="57" spans="1:3" x14ac:dyDescent="0.2">
      <c r="A57" s="157"/>
      <c r="B57" s="15">
        <v>3</v>
      </c>
      <c r="C57" s="13" t="s">
        <v>262</v>
      </c>
    </row>
    <row r="58" spans="1:3" x14ac:dyDescent="0.2">
      <c r="A58" s="157"/>
      <c r="B58" s="15">
        <v>4</v>
      </c>
      <c r="C58" s="13" t="s">
        <v>263</v>
      </c>
    </row>
    <row r="59" spans="1:3" x14ac:dyDescent="0.2">
      <c r="A59" s="157" t="s">
        <v>264</v>
      </c>
      <c r="B59" s="15">
        <v>1</v>
      </c>
      <c r="C59" s="13" t="s">
        <v>265</v>
      </c>
    </row>
    <row r="60" spans="1:3" x14ac:dyDescent="0.2">
      <c r="A60" s="157"/>
      <c r="B60" s="15">
        <v>2</v>
      </c>
      <c r="C60" s="13" t="s">
        <v>266</v>
      </c>
    </row>
    <row r="61" spans="1:3" x14ac:dyDescent="0.2">
      <c r="A61" s="157"/>
      <c r="B61" s="15">
        <v>3</v>
      </c>
      <c r="C61" s="13" t="s">
        <v>267</v>
      </c>
    </row>
    <row r="62" spans="1:3" x14ac:dyDescent="0.2">
      <c r="A62" s="157"/>
      <c r="B62" s="15">
        <v>4</v>
      </c>
      <c r="C62" s="13" t="s">
        <v>268</v>
      </c>
    </row>
    <row r="63" spans="1:3" x14ac:dyDescent="0.2">
      <c r="A63" s="157" t="s">
        <v>269</v>
      </c>
      <c r="B63" s="15">
        <v>1</v>
      </c>
      <c r="C63" s="13" t="s">
        <v>270</v>
      </c>
    </row>
    <row r="64" spans="1:3" x14ac:dyDescent="0.2">
      <c r="A64" s="157"/>
      <c r="B64" s="15">
        <v>2</v>
      </c>
      <c r="C64" s="13" t="s">
        <v>271</v>
      </c>
    </row>
    <row r="65" spans="1:3" x14ac:dyDescent="0.2">
      <c r="A65" s="157"/>
      <c r="B65" s="15">
        <v>3</v>
      </c>
      <c r="C65" s="13" t="s">
        <v>272</v>
      </c>
    </row>
    <row r="66" spans="1:3" x14ac:dyDescent="0.2">
      <c r="A66" s="157"/>
      <c r="B66" s="15">
        <v>4</v>
      </c>
      <c r="C66" s="13" t="s">
        <v>273</v>
      </c>
    </row>
    <row r="67" spans="1:3" x14ac:dyDescent="0.2">
      <c r="A67" s="157" t="s">
        <v>274</v>
      </c>
      <c r="B67" s="15">
        <v>1</v>
      </c>
      <c r="C67" s="13" t="s">
        <v>275</v>
      </c>
    </row>
    <row r="68" spans="1:3" x14ac:dyDescent="0.2">
      <c r="A68" s="157"/>
      <c r="B68" s="15">
        <v>2</v>
      </c>
      <c r="C68" s="13" t="s">
        <v>276</v>
      </c>
    </row>
    <row r="69" spans="1:3" x14ac:dyDescent="0.2">
      <c r="A69" s="157"/>
      <c r="B69" s="15">
        <v>3</v>
      </c>
      <c r="C69" s="13" t="s">
        <v>277</v>
      </c>
    </row>
    <row r="70" spans="1:3" x14ac:dyDescent="0.2">
      <c r="A70" s="157"/>
      <c r="B70" s="15">
        <v>4</v>
      </c>
      <c r="C70" s="13" t="s">
        <v>278</v>
      </c>
    </row>
    <row r="71" spans="1:3" x14ac:dyDescent="0.2">
      <c r="A71" s="157"/>
      <c r="B71" s="15">
        <v>5</v>
      </c>
      <c r="C71" s="13" t="s">
        <v>279</v>
      </c>
    </row>
    <row r="72" spans="1:3" x14ac:dyDescent="0.2">
      <c r="A72" s="157" t="s">
        <v>280</v>
      </c>
      <c r="B72" s="15">
        <v>1</v>
      </c>
      <c r="C72" s="13" t="s">
        <v>281</v>
      </c>
    </row>
    <row r="73" spans="1:3" x14ac:dyDescent="0.2">
      <c r="A73" s="157"/>
      <c r="B73" s="15">
        <v>2</v>
      </c>
      <c r="C73" s="13" t="s">
        <v>282</v>
      </c>
    </row>
    <row r="74" spans="1:3" x14ac:dyDescent="0.2">
      <c r="A74" s="157"/>
      <c r="B74" s="15">
        <v>3</v>
      </c>
      <c r="C74" s="13" t="s">
        <v>283</v>
      </c>
    </row>
    <row r="75" spans="1:3" x14ac:dyDescent="0.2">
      <c r="A75" s="157" t="s">
        <v>284</v>
      </c>
      <c r="B75" s="15">
        <v>1</v>
      </c>
      <c r="C75" s="13" t="s">
        <v>285</v>
      </c>
    </row>
    <row r="76" spans="1:3" x14ac:dyDescent="0.2">
      <c r="A76" s="157"/>
      <c r="B76" s="15">
        <v>2</v>
      </c>
      <c r="C76" s="13" t="s">
        <v>286</v>
      </c>
    </row>
    <row r="77" spans="1:3" x14ac:dyDescent="0.2">
      <c r="A77" s="157"/>
      <c r="B77" s="15">
        <v>3</v>
      </c>
      <c r="C77" s="13" t="s">
        <v>287</v>
      </c>
    </row>
    <row r="78" spans="1:3" x14ac:dyDescent="0.2">
      <c r="A78" s="157"/>
      <c r="B78" s="15">
        <v>4</v>
      </c>
      <c r="C78" s="13" t="s">
        <v>288</v>
      </c>
    </row>
    <row r="79" spans="1:3" x14ac:dyDescent="0.2">
      <c r="A79" s="157"/>
      <c r="B79" s="15">
        <v>5</v>
      </c>
      <c r="C79" s="13" t="s">
        <v>289</v>
      </c>
    </row>
    <row r="80" spans="1:3" x14ac:dyDescent="0.2">
      <c r="A80" s="157" t="s">
        <v>290</v>
      </c>
      <c r="B80" s="15">
        <v>1</v>
      </c>
      <c r="C80" s="13" t="s">
        <v>291</v>
      </c>
    </row>
    <row r="81" spans="1:3" x14ac:dyDescent="0.2">
      <c r="A81" s="157"/>
      <c r="B81" s="15">
        <v>2</v>
      </c>
      <c r="C81" s="13" t="s">
        <v>292</v>
      </c>
    </row>
    <row r="82" spans="1:3" x14ac:dyDescent="0.2">
      <c r="A82" s="157"/>
      <c r="B82" s="15">
        <v>3</v>
      </c>
      <c r="C82" s="13" t="s">
        <v>293</v>
      </c>
    </row>
    <row r="83" spans="1:3" x14ac:dyDescent="0.2">
      <c r="A83" s="157"/>
      <c r="B83" s="15">
        <v>4</v>
      </c>
      <c r="C83" s="13" t="s">
        <v>294</v>
      </c>
    </row>
    <row r="84" spans="1:3" x14ac:dyDescent="0.2">
      <c r="A84" s="157" t="s">
        <v>295</v>
      </c>
      <c r="B84" s="15">
        <v>1</v>
      </c>
      <c r="C84" s="13" t="s">
        <v>296</v>
      </c>
    </row>
    <row r="85" spans="1:3" x14ac:dyDescent="0.2">
      <c r="A85" s="157"/>
      <c r="B85" s="15">
        <v>2</v>
      </c>
      <c r="C85" s="13" t="s">
        <v>297</v>
      </c>
    </row>
    <row r="86" spans="1:3" x14ac:dyDescent="0.2">
      <c r="A86" s="157"/>
      <c r="B86" s="15">
        <v>3</v>
      </c>
      <c r="C86" s="13" t="s">
        <v>298</v>
      </c>
    </row>
    <row r="87" spans="1:3" x14ac:dyDescent="0.2">
      <c r="A87" s="157"/>
      <c r="B87" s="15">
        <v>4</v>
      </c>
      <c r="C87" s="13" t="s">
        <v>299</v>
      </c>
    </row>
    <row r="88" spans="1:3" x14ac:dyDescent="0.2">
      <c r="A88" s="157" t="s">
        <v>300</v>
      </c>
      <c r="B88" s="15">
        <v>1</v>
      </c>
      <c r="C88" s="13" t="s">
        <v>301</v>
      </c>
    </row>
    <row r="89" spans="1:3" x14ac:dyDescent="0.2">
      <c r="A89" s="157"/>
      <c r="B89" s="15">
        <v>2</v>
      </c>
      <c r="C89" s="13" t="s">
        <v>302</v>
      </c>
    </row>
    <row r="90" spans="1:3" x14ac:dyDescent="0.2">
      <c r="A90" s="157"/>
      <c r="B90" s="15">
        <v>3</v>
      </c>
      <c r="C90" s="13" t="s">
        <v>303</v>
      </c>
    </row>
    <row r="91" spans="1:3" x14ac:dyDescent="0.2">
      <c r="A91" s="157"/>
      <c r="B91" s="15">
        <v>4</v>
      </c>
      <c r="C91" s="13" t="s">
        <v>304</v>
      </c>
    </row>
    <row r="92" spans="1:3" x14ac:dyDescent="0.2">
      <c r="A92" s="157" t="s">
        <v>305</v>
      </c>
      <c r="B92" s="15">
        <v>1</v>
      </c>
      <c r="C92" s="13" t="s">
        <v>306</v>
      </c>
    </row>
    <row r="93" spans="1:3" x14ac:dyDescent="0.2">
      <c r="A93" s="157"/>
      <c r="B93" s="15">
        <v>2</v>
      </c>
      <c r="C93" s="13" t="s">
        <v>307</v>
      </c>
    </row>
    <row r="94" spans="1:3" x14ac:dyDescent="0.2">
      <c r="A94" s="157"/>
      <c r="B94" s="15">
        <v>3</v>
      </c>
      <c r="C94" s="13" t="s">
        <v>308</v>
      </c>
    </row>
    <row r="95" spans="1:3" x14ac:dyDescent="0.2">
      <c r="A95" s="157" t="s">
        <v>309</v>
      </c>
      <c r="B95" s="15">
        <v>1</v>
      </c>
      <c r="C95" s="13" t="s">
        <v>310</v>
      </c>
    </row>
    <row r="96" spans="1:3" x14ac:dyDescent="0.2">
      <c r="A96" s="157"/>
      <c r="B96" s="15">
        <v>2</v>
      </c>
      <c r="C96" s="13" t="s">
        <v>311</v>
      </c>
    </row>
    <row r="97" spans="1:3" x14ac:dyDescent="0.2">
      <c r="A97" s="157"/>
      <c r="B97" s="15">
        <v>3</v>
      </c>
      <c r="C97" s="13" t="s">
        <v>312</v>
      </c>
    </row>
    <row r="98" spans="1:3" x14ac:dyDescent="0.2">
      <c r="A98" s="157"/>
      <c r="B98" s="15">
        <v>4</v>
      </c>
      <c r="C98" s="13" t="s">
        <v>313</v>
      </c>
    </row>
    <row r="99" spans="1:3" x14ac:dyDescent="0.2">
      <c r="A99" s="157" t="s">
        <v>314</v>
      </c>
      <c r="B99" s="15">
        <v>1</v>
      </c>
      <c r="C99" s="13" t="s">
        <v>315</v>
      </c>
    </row>
    <row r="100" spans="1:3" x14ac:dyDescent="0.2">
      <c r="A100" s="157"/>
      <c r="B100" s="15">
        <v>2</v>
      </c>
      <c r="C100" s="13" t="s">
        <v>316</v>
      </c>
    </row>
    <row r="101" spans="1:3" x14ac:dyDescent="0.2">
      <c r="A101" s="157"/>
      <c r="B101" s="15">
        <v>3</v>
      </c>
      <c r="C101" s="13" t="s">
        <v>317</v>
      </c>
    </row>
    <row r="102" spans="1:3" x14ac:dyDescent="0.2">
      <c r="A102" s="157"/>
      <c r="B102" s="15">
        <v>4</v>
      </c>
      <c r="C102" s="13" t="s">
        <v>318</v>
      </c>
    </row>
    <row r="103" spans="1:3" x14ac:dyDescent="0.2">
      <c r="A103" s="157" t="s">
        <v>319</v>
      </c>
      <c r="B103" s="15">
        <v>1</v>
      </c>
      <c r="C103" s="13" t="s">
        <v>320</v>
      </c>
    </row>
    <row r="104" spans="1:3" x14ac:dyDescent="0.2">
      <c r="A104" s="157"/>
      <c r="B104" s="15">
        <v>2</v>
      </c>
      <c r="C104" s="13" t="s">
        <v>321</v>
      </c>
    </row>
    <row r="105" spans="1:3" x14ac:dyDescent="0.2">
      <c r="A105" s="157"/>
      <c r="B105" s="15">
        <v>3</v>
      </c>
      <c r="C105" s="13" t="s">
        <v>322</v>
      </c>
    </row>
    <row r="106" spans="1:3" x14ac:dyDescent="0.2">
      <c r="A106" s="157"/>
      <c r="B106" s="15">
        <v>4</v>
      </c>
      <c r="C106" s="13" t="s">
        <v>323</v>
      </c>
    </row>
    <row r="107" spans="1:3" x14ac:dyDescent="0.2">
      <c r="A107" s="157" t="s">
        <v>324</v>
      </c>
      <c r="B107" s="15">
        <v>1</v>
      </c>
      <c r="C107" s="13" t="s">
        <v>325</v>
      </c>
    </row>
    <row r="108" spans="1:3" x14ac:dyDescent="0.2">
      <c r="A108" s="157"/>
      <c r="B108" s="15">
        <v>2</v>
      </c>
      <c r="C108" s="13" t="s">
        <v>326</v>
      </c>
    </row>
    <row r="109" spans="1:3" x14ac:dyDescent="0.2">
      <c r="A109" s="157"/>
      <c r="B109" s="15">
        <v>3</v>
      </c>
      <c r="C109" s="13" t="s">
        <v>327</v>
      </c>
    </row>
    <row r="110" spans="1:3" x14ac:dyDescent="0.2">
      <c r="A110" s="157"/>
      <c r="B110" s="15">
        <v>4</v>
      </c>
      <c r="C110" s="13" t="s">
        <v>328</v>
      </c>
    </row>
    <row r="111" spans="1:3" x14ac:dyDescent="0.2">
      <c r="A111" s="157"/>
      <c r="B111" s="15">
        <v>5</v>
      </c>
      <c r="C111" s="13" t="s">
        <v>329</v>
      </c>
    </row>
    <row r="112" spans="1:3" x14ac:dyDescent="0.2">
      <c r="A112" s="157" t="s">
        <v>330</v>
      </c>
      <c r="B112" s="15">
        <v>1</v>
      </c>
      <c r="C112" s="13" t="s">
        <v>331</v>
      </c>
    </row>
    <row r="113" spans="1:3" x14ac:dyDescent="0.2">
      <c r="A113" s="157"/>
      <c r="B113" s="15">
        <v>2</v>
      </c>
      <c r="C113" s="13" t="s">
        <v>332</v>
      </c>
    </row>
    <row r="114" spans="1:3" x14ac:dyDescent="0.2">
      <c r="A114" s="157"/>
      <c r="B114" s="15">
        <v>3</v>
      </c>
      <c r="C114" s="13" t="s">
        <v>333</v>
      </c>
    </row>
    <row r="115" spans="1:3" x14ac:dyDescent="0.2">
      <c r="A115" s="157"/>
      <c r="B115" s="15">
        <v>4</v>
      </c>
      <c r="C115" s="13" t="s">
        <v>334</v>
      </c>
    </row>
    <row r="116" spans="1:3" x14ac:dyDescent="0.2">
      <c r="A116" s="157" t="s">
        <v>335</v>
      </c>
      <c r="B116" s="15">
        <v>1</v>
      </c>
      <c r="C116" s="13" t="s">
        <v>336</v>
      </c>
    </row>
    <row r="117" spans="1:3" x14ac:dyDescent="0.2">
      <c r="A117" s="157"/>
      <c r="B117" s="15">
        <v>2</v>
      </c>
      <c r="C117" s="13" t="s">
        <v>337</v>
      </c>
    </row>
    <row r="118" spans="1:3" x14ac:dyDescent="0.2">
      <c r="A118" s="157"/>
      <c r="B118" s="15">
        <v>3</v>
      </c>
      <c r="C118" s="13" t="s">
        <v>338</v>
      </c>
    </row>
    <row r="119" spans="1:3" x14ac:dyDescent="0.2">
      <c r="A119" s="157" t="s">
        <v>339</v>
      </c>
      <c r="B119" s="15">
        <v>1</v>
      </c>
      <c r="C119" s="13" t="s">
        <v>340</v>
      </c>
    </row>
    <row r="120" spans="1:3" x14ac:dyDescent="0.2">
      <c r="A120" s="157"/>
      <c r="B120" s="15">
        <v>2</v>
      </c>
      <c r="C120" s="13" t="s">
        <v>341</v>
      </c>
    </row>
    <row r="121" spans="1:3" x14ac:dyDescent="0.2">
      <c r="A121" s="157"/>
      <c r="B121" s="15">
        <v>3</v>
      </c>
      <c r="C121" s="13" t="s">
        <v>342</v>
      </c>
    </row>
    <row r="122" spans="1:3" x14ac:dyDescent="0.2">
      <c r="A122" s="157"/>
      <c r="B122" s="15">
        <v>4</v>
      </c>
      <c r="C122" s="13" t="s">
        <v>343</v>
      </c>
    </row>
    <row r="123" spans="1:3" x14ac:dyDescent="0.2">
      <c r="A123" s="157"/>
      <c r="B123" s="15">
        <v>5</v>
      </c>
      <c r="C123" s="13" t="s">
        <v>344</v>
      </c>
    </row>
    <row r="124" spans="1:3" x14ac:dyDescent="0.2">
      <c r="A124" s="157" t="s">
        <v>345</v>
      </c>
      <c r="B124" s="15">
        <v>1</v>
      </c>
      <c r="C124" s="13" t="s">
        <v>346</v>
      </c>
    </row>
    <row r="125" spans="1:3" x14ac:dyDescent="0.2">
      <c r="A125" s="157"/>
      <c r="B125" s="15">
        <v>2</v>
      </c>
      <c r="C125" s="13" t="s">
        <v>347</v>
      </c>
    </row>
    <row r="126" spans="1:3" x14ac:dyDescent="0.2">
      <c r="A126" s="157"/>
      <c r="B126" s="15">
        <v>3</v>
      </c>
      <c r="C126" s="13" t="s">
        <v>348</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58" t="s">
        <v>349</v>
      </c>
      <c r="C2" s="159"/>
      <c r="D2" s="158" t="s">
        <v>350</v>
      </c>
      <c r="E2" s="160"/>
      <c r="F2" s="160"/>
      <c r="G2" s="159"/>
      <c r="L2" s="161" t="s">
        <v>351</v>
      </c>
      <c r="M2" s="161"/>
      <c r="N2" s="161"/>
      <c r="O2" s="161"/>
    </row>
    <row r="3" spans="2:15" ht="20.25" customHeight="1" thickBot="1" x14ac:dyDescent="0.3">
      <c r="B3" s="1" t="s">
        <v>352</v>
      </c>
      <c r="C3" s="2" t="s">
        <v>353</v>
      </c>
      <c r="D3" s="3" t="s">
        <v>354</v>
      </c>
      <c r="E3" s="3" t="s">
        <v>355</v>
      </c>
      <c r="F3" s="3" t="s">
        <v>356</v>
      </c>
      <c r="G3" s="3" t="s">
        <v>357</v>
      </c>
      <c r="L3" s="16" t="s">
        <v>354</v>
      </c>
      <c r="M3" s="16" t="s">
        <v>355</v>
      </c>
      <c r="N3" s="16" t="s">
        <v>356</v>
      </c>
      <c r="O3" s="16" t="s">
        <v>357</v>
      </c>
    </row>
    <row r="4" spans="2:15" ht="20.25" customHeight="1" thickBot="1" x14ac:dyDescent="0.3">
      <c r="B4" s="4" t="s">
        <v>192</v>
      </c>
      <c r="C4" s="5" t="s">
        <v>128</v>
      </c>
      <c r="D4" s="10">
        <v>2</v>
      </c>
      <c r="E4" s="10">
        <v>3</v>
      </c>
      <c r="F4" s="10">
        <v>3</v>
      </c>
      <c r="G4" s="10">
        <v>4</v>
      </c>
      <c r="H4" s="7">
        <v>2</v>
      </c>
      <c r="I4" s="7">
        <v>3</v>
      </c>
      <c r="J4" s="7">
        <v>4</v>
      </c>
      <c r="K4" s="7">
        <v>5</v>
      </c>
      <c r="L4" s="8" t="s">
        <v>358</v>
      </c>
      <c r="M4" s="8" t="s">
        <v>358</v>
      </c>
      <c r="N4" s="8" t="s">
        <v>358</v>
      </c>
      <c r="O4" s="8" t="s">
        <v>358</v>
      </c>
    </row>
    <row r="5" spans="2:15" ht="20.25" customHeight="1" thickBot="1" x14ac:dyDescent="0.3">
      <c r="B5" s="4" t="s">
        <v>198</v>
      </c>
      <c r="C5" s="5" t="s">
        <v>130</v>
      </c>
      <c r="D5" s="10">
        <v>2</v>
      </c>
      <c r="E5" s="10">
        <v>2</v>
      </c>
      <c r="F5" s="10">
        <v>2</v>
      </c>
      <c r="G5" s="10">
        <v>3</v>
      </c>
      <c r="H5" s="7">
        <v>2</v>
      </c>
      <c r="I5" s="7">
        <v>3</v>
      </c>
      <c r="J5" s="7"/>
      <c r="K5" s="7"/>
      <c r="L5" s="8" t="s">
        <v>358</v>
      </c>
      <c r="M5" s="8" t="s">
        <v>358</v>
      </c>
      <c r="N5" s="8" t="s">
        <v>358</v>
      </c>
      <c r="O5" s="8" t="s">
        <v>358</v>
      </c>
    </row>
    <row r="6" spans="2:15" ht="20.25" customHeight="1" thickBot="1" x14ac:dyDescent="0.3">
      <c r="B6" s="4" t="s">
        <v>202</v>
      </c>
      <c r="C6" s="5" t="s">
        <v>132</v>
      </c>
      <c r="D6" s="10">
        <v>3</v>
      </c>
      <c r="E6" s="10">
        <v>3</v>
      </c>
      <c r="F6" s="10">
        <v>4</v>
      </c>
      <c r="G6" s="10">
        <v>4</v>
      </c>
      <c r="H6" s="7">
        <v>2</v>
      </c>
      <c r="I6" s="7">
        <v>3</v>
      </c>
      <c r="J6" s="7">
        <v>4</v>
      </c>
      <c r="K6" s="7"/>
      <c r="L6" s="8" t="s">
        <v>358</v>
      </c>
      <c r="M6" s="8" t="s">
        <v>358</v>
      </c>
      <c r="N6" s="8" t="s">
        <v>358</v>
      </c>
      <c r="O6" s="8" t="s">
        <v>358</v>
      </c>
    </row>
    <row r="7" spans="2:15" ht="20.25" customHeight="1" thickBot="1" x14ac:dyDescent="0.3">
      <c r="B7" s="4" t="s">
        <v>207</v>
      </c>
      <c r="C7" s="5" t="s">
        <v>134</v>
      </c>
      <c r="D7" s="10">
        <v>3</v>
      </c>
      <c r="E7" s="10">
        <v>3</v>
      </c>
      <c r="F7" s="10">
        <v>4</v>
      </c>
      <c r="G7" s="10">
        <v>4</v>
      </c>
      <c r="H7" s="7">
        <v>2</v>
      </c>
      <c r="I7" s="7">
        <v>3</v>
      </c>
      <c r="J7" s="7">
        <v>4</v>
      </c>
      <c r="K7" s="7"/>
      <c r="L7" s="8" t="s">
        <v>358</v>
      </c>
      <c r="M7" s="8" t="s">
        <v>358</v>
      </c>
      <c r="N7" s="8" t="s">
        <v>358</v>
      </c>
      <c r="O7" s="8" t="s">
        <v>358</v>
      </c>
    </row>
    <row r="8" spans="2:15" ht="20.25" customHeight="1" thickBot="1" x14ac:dyDescent="0.3">
      <c r="B8" s="4" t="s">
        <v>213</v>
      </c>
      <c r="C8" s="5" t="s">
        <v>136</v>
      </c>
      <c r="D8" s="11">
        <v>2</v>
      </c>
      <c r="E8" s="11">
        <v>2</v>
      </c>
      <c r="F8" s="10">
        <v>3</v>
      </c>
      <c r="G8" s="10">
        <v>4</v>
      </c>
      <c r="H8" s="7">
        <v>2</v>
      </c>
      <c r="I8" s="7">
        <v>3</v>
      </c>
      <c r="J8" s="7">
        <v>4</v>
      </c>
      <c r="K8" s="7"/>
      <c r="L8" s="8" t="s">
        <v>359</v>
      </c>
      <c r="M8" s="8" t="s">
        <v>359</v>
      </c>
      <c r="N8" s="8" t="s">
        <v>358</v>
      </c>
      <c r="O8" s="8" t="s">
        <v>358</v>
      </c>
    </row>
    <row r="9" spans="2:15" ht="20.25" customHeight="1" thickBot="1" x14ac:dyDescent="0.3">
      <c r="B9" s="4" t="s">
        <v>218</v>
      </c>
      <c r="C9" s="5" t="s">
        <v>360</v>
      </c>
      <c r="D9" s="11">
        <v>2</v>
      </c>
      <c r="E9" s="11">
        <v>2</v>
      </c>
      <c r="F9" s="11">
        <v>3</v>
      </c>
      <c r="G9" s="10">
        <v>4</v>
      </c>
      <c r="H9" s="7">
        <v>2</v>
      </c>
      <c r="I9" s="7">
        <v>3</v>
      </c>
      <c r="J9" s="7">
        <v>4</v>
      </c>
      <c r="K9" s="7"/>
      <c r="L9" s="8" t="s">
        <v>359</v>
      </c>
      <c r="M9" s="8" t="s">
        <v>359</v>
      </c>
      <c r="N9" s="8" t="s">
        <v>359</v>
      </c>
      <c r="O9" s="8" t="s">
        <v>358</v>
      </c>
    </row>
    <row r="10" spans="2:15" ht="20.25" customHeight="1" thickBot="1" x14ac:dyDescent="0.3">
      <c r="B10" s="4" t="s">
        <v>224</v>
      </c>
      <c r="C10" s="5" t="s">
        <v>361</v>
      </c>
      <c r="D10" s="10">
        <v>2</v>
      </c>
      <c r="E10" s="10">
        <v>2</v>
      </c>
      <c r="F10" s="10">
        <v>2</v>
      </c>
      <c r="G10" s="10">
        <v>3</v>
      </c>
      <c r="H10" s="7">
        <v>2</v>
      </c>
      <c r="I10" s="7">
        <v>3</v>
      </c>
      <c r="J10" s="7"/>
      <c r="K10" s="7"/>
      <c r="L10" s="8" t="s">
        <v>358</v>
      </c>
      <c r="M10" s="8" t="s">
        <v>358</v>
      </c>
      <c r="N10" s="8" t="s">
        <v>358</v>
      </c>
      <c r="O10" s="8" t="s">
        <v>358</v>
      </c>
    </row>
    <row r="11" spans="2:15" ht="20.25" customHeight="1" thickBot="1" x14ac:dyDescent="0.3">
      <c r="B11" s="4" t="s">
        <v>228</v>
      </c>
      <c r="C11" s="5" t="s">
        <v>142</v>
      </c>
      <c r="D11" s="10">
        <v>2</v>
      </c>
      <c r="E11" s="10">
        <v>2</v>
      </c>
      <c r="F11" s="10">
        <v>3</v>
      </c>
      <c r="G11" s="10">
        <v>3</v>
      </c>
      <c r="H11" s="7">
        <v>2</v>
      </c>
      <c r="I11" s="7">
        <v>3</v>
      </c>
      <c r="J11" s="7"/>
      <c r="K11" s="7"/>
      <c r="L11" s="8" t="s">
        <v>358</v>
      </c>
      <c r="M11" s="8" t="s">
        <v>358</v>
      </c>
      <c r="N11" s="8" t="s">
        <v>358</v>
      </c>
      <c r="O11" s="8" t="s">
        <v>358</v>
      </c>
    </row>
    <row r="12" spans="2:15" ht="20.25" customHeight="1" thickBot="1" x14ac:dyDescent="0.3">
      <c r="B12" s="4" t="s">
        <v>233</v>
      </c>
      <c r="C12" s="5" t="s">
        <v>144</v>
      </c>
      <c r="D12" s="10">
        <v>2</v>
      </c>
      <c r="E12" s="10">
        <v>3</v>
      </c>
      <c r="F12" s="10">
        <v>3</v>
      </c>
      <c r="G12" s="10">
        <v>4</v>
      </c>
      <c r="H12" s="7">
        <v>2</v>
      </c>
      <c r="I12" s="7">
        <v>3</v>
      </c>
      <c r="J12" s="7"/>
      <c r="K12" s="7"/>
      <c r="L12" s="8" t="s">
        <v>358</v>
      </c>
      <c r="M12" s="8" t="s">
        <v>358</v>
      </c>
      <c r="N12" s="8" t="s">
        <v>358</v>
      </c>
      <c r="O12" s="8" t="s">
        <v>358</v>
      </c>
    </row>
    <row r="13" spans="2:15" ht="20.25" customHeight="1" thickBot="1" x14ac:dyDescent="0.3">
      <c r="B13" s="4" t="s">
        <v>238</v>
      </c>
      <c r="C13" s="5" t="s">
        <v>147</v>
      </c>
      <c r="D13" s="10">
        <v>2</v>
      </c>
      <c r="E13" s="10">
        <v>2</v>
      </c>
      <c r="F13" s="10">
        <v>3</v>
      </c>
      <c r="G13" s="10">
        <v>3</v>
      </c>
      <c r="H13" s="7">
        <v>2</v>
      </c>
      <c r="I13" s="7">
        <v>3</v>
      </c>
      <c r="J13" s="7"/>
      <c r="K13" s="7"/>
      <c r="L13" s="8" t="s">
        <v>358</v>
      </c>
      <c r="M13" s="8" t="s">
        <v>358</v>
      </c>
      <c r="N13" s="8" t="s">
        <v>358</v>
      </c>
      <c r="O13" s="8" t="s">
        <v>358</v>
      </c>
    </row>
    <row r="14" spans="2:15" ht="20.25" customHeight="1" thickBot="1" x14ac:dyDescent="0.3">
      <c r="B14" s="4" t="s">
        <v>243</v>
      </c>
      <c r="C14" s="5" t="s">
        <v>149</v>
      </c>
      <c r="D14" s="10">
        <v>2</v>
      </c>
      <c r="E14" s="10">
        <v>2</v>
      </c>
      <c r="F14" s="10">
        <v>3</v>
      </c>
      <c r="G14" s="10">
        <v>3</v>
      </c>
      <c r="H14" s="7">
        <v>2</v>
      </c>
      <c r="I14" s="7">
        <v>3</v>
      </c>
      <c r="J14" s="7"/>
      <c r="K14" s="7"/>
      <c r="L14" s="8" t="s">
        <v>358</v>
      </c>
      <c r="M14" s="8" t="s">
        <v>358</v>
      </c>
      <c r="N14" s="8" t="s">
        <v>358</v>
      </c>
      <c r="O14" s="8" t="s">
        <v>358</v>
      </c>
    </row>
    <row r="15" spans="2:15" ht="20.25" customHeight="1" thickBot="1" x14ac:dyDescent="0.3">
      <c r="B15" s="4" t="s">
        <v>248</v>
      </c>
      <c r="C15" s="5" t="s">
        <v>362</v>
      </c>
      <c r="D15" s="10">
        <v>2</v>
      </c>
      <c r="E15" s="10">
        <v>2</v>
      </c>
      <c r="F15" s="10">
        <v>2</v>
      </c>
      <c r="G15" s="10">
        <v>3</v>
      </c>
      <c r="H15" s="7">
        <v>2</v>
      </c>
      <c r="I15" s="7">
        <v>3</v>
      </c>
      <c r="J15" s="7"/>
      <c r="K15" s="7"/>
      <c r="L15" s="8" t="s">
        <v>358</v>
      </c>
      <c r="M15" s="8" t="s">
        <v>358</v>
      </c>
      <c r="N15" s="8" t="s">
        <v>358</v>
      </c>
      <c r="O15" s="8" t="s">
        <v>358</v>
      </c>
    </row>
    <row r="16" spans="2:15" ht="20.25" customHeight="1" thickBot="1" x14ac:dyDescent="0.3">
      <c r="B16" s="4" t="s">
        <v>253</v>
      </c>
      <c r="C16" s="5" t="s">
        <v>153</v>
      </c>
      <c r="D16" s="10">
        <v>2</v>
      </c>
      <c r="E16" s="10">
        <v>3</v>
      </c>
      <c r="F16" s="10">
        <v>4</v>
      </c>
      <c r="G16" s="10">
        <v>5</v>
      </c>
      <c r="H16" s="7">
        <v>2</v>
      </c>
      <c r="I16" s="7">
        <v>3</v>
      </c>
      <c r="J16" s="7">
        <v>4</v>
      </c>
      <c r="K16" s="7">
        <v>5</v>
      </c>
      <c r="L16" s="8" t="s">
        <v>359</v>
      </c>
      <c r="M16" s="8" t="s">
        <v>358</v>
      </c>
      <c r="N16" s="8" t="s">
        <v>358</v>
      </c>
      <c r="O16" s="8" t="s">
        <v>358</v>
      </c>
    </row>
    <row r="17" spans="2:15" ht="20.25" customHeight="1" thickBot="1" x14ac:dyDescent="0.3">
      <c r="B17" s="4" t="s">
        <v>259</v>
      </c>
      <c r="C17" s="5" t="s">
        <v>155</v>
      </c>
      <c r="D17" s="11">
        <v>2</v>
      </c>
      <c r="E17" s="11">
        <v>2</v>
      </c>
      <c r="F17" s="10">
        <v>2</v>
      </c>
      <c r="G17" s="10">
        <v>3</v>
      </c>
      <c r="H17" s="7">
        <v>2</v>
      </c>
      <c r="I17" s="7">
        <v>3</v>
      </c>
      <c r="J17" s="7">
        <v>4</v>
      </c>
      <c r="K17" s="7"/>
      <c r="L17" s="8" t="s">
        <v>359</v>
      </c>
      <c r="M17" s="8" t="s">
        <v>359</v>
      </c>
      <c r="N17" s="8" t="s">
        <v>358</v>
      </c>
      <c r="O17" s="8" t="s">
        <v>358</v>
      </c>
    </row>
    <row r="18" spans="2:15" ht="20.25" customHeight="1" thickBot="1" x14ac:dyDescent="0.3">
      <c r="B18" s="4" t="s">
        <v>264</v>
      </c>
      <c r="C18" s="5" t="s">
        <v>157</v>
      </c>
      <c r="D18" s="11"/>
      <c r="E18" s="11"/>
      <c r="F18" s="11"/>
      <c r="G18" s="10"/>
      <c r="H18" s="7">
        <v>2</v>
      </c>
      <c r="I18" s="7">
        <v>3</v>
      </c>
      <c r="J18" s="7">
        <v>4</v>
      </c>
      <c r="K18" s="7"/>
      <c r="L18" s="8" t="s">
        <v>359</v>
      </c>
      <c r="M18" s="8" t="s">
        <v>359</v>
      </c>
      <c r="N18" s="8" t="s">
        <v>359</v>
      </c>
      <c r="O18" s="8" t="s">
        <v>358</v>
      </c>
    </row>
    <row r="19" spans="2:15" ht="20.25" customHeight="1" thickBot="1" x14ac:dyDescent="0.3">
      <c r="B19" s="4" t="s">
        <v>269</v>
      </c>
      <c r="C19" s="5" t="s">
        <v>159</v>
      </c>
      <c r="D19" s="11">
        <v>3</v>
      </c>
      <c r="E19" s="11">
        <v>3</v>
      </c>
      <c r="F19" s="10">
        <v>3</v>
      </c>
      <c r="G19" s="10">
        <v>4</v>
      </c>
      <c r="H19" s="7">
        <v>2</v>
      </c>
      <c r="I19" s="7">
        <v>3</v>
      </c>
      <c r="J19" s="7">
        <v>4</v>
      </c>
      <c r="K19" s="7"/>
      <c r="L19" s="8" t="s">
        <v>359</v>
      </c>
      <c r="M19" s="8" t="s">
        <v>359</v>
      </c>
      <c r="N19" s="8" t="s">
        <v>358</v>
      </c>
      <c r="O19" s="8" t="s">
        <v>358</v>
      </c>
    </row>
    <row r="20" spans="2:15" ht="20.25" customHeight="1" thickBot="1" x14ac:dyDescent="0.3">
      <c r="B20" s="4" t="s">
        <v>274</v>
      </c>
      <c r="C20" s="5" t="s">
        <v>162</v>
      </c>
      <c r="D20" s="10">
        <v>2</v>
      </c>
      <c r="E20" s="10">
        <v>2</v>
      </c>
      <c r="F20" s="10">
        <v>3</v>
      </c>
      <c r="G20" s="10">
        <v>4</v>
      </c>
      <c r="H20" s="7">
        <v>2</v>
      </c>
      <c r="I20" s="7">
        <v>3</v>
      </c>
      <c r="J20" s="7">
        <v>4</v>
      </c>
      <c r="K20" s="7">
        <v>5</v>
      </c>
      <c r="L20" s="8" t="s">
        <v>358</v>
      </c>
      <c r="M20" s="8" t="s">
        <v>358</v>
      </c>
      <c r="N20" s="8" t="s">
        <v>358</v>
      </c>
      <c r="O20" s="8" t="s">
        <v>358</v>
      </c>
    </row>
    <row r="21" spans="2:15" ht="20.25" customHeight="1" thickBot="1" x14ac:dyDescent="0.3">
      <c r="B21" s="4" t="s">
        <v>280</v>
      </c>
      <c r="C21" s="5" t="s">
        <v>363</v>
      </c>
      <c r="D21" s="10">
        <v>2</v>
      </c>
      <c r="E21" s="10">
        <v>2</v>
      </c>
      <c r="F21" s="10">
        <v>3</v>
      </c>
      <c r="G21" s="10">
        <v>3</v>
      </c>
      <c r="H21" s="7">
        <v>2</v>
      </c>
      <c r="I21" s="7">
        <v>3</v>
      </c>
      <c r="J21" s="7">
        <v>4</v>
      </c>
      <c r="K21" s="7"/>
      <c r="L21" s="8" t="s">
        <v>358</v>
      </c>
      <c r="M21" s="8" t="s">
        <v>358</v>
      </c>
      <c r="N21" s="8" t="s">
        <v>358</v>
      </c>
      <c r="O21" s="8" t="s">
        <v>358</v>
      </c>
    </row>
    <row r="22" spans="2:15" ht="20.25" customHeight="1" thickBot="1" x14ac:dyDescent="0.3">
      <c r="B22" s="4" t="s">
        <v>284</v>
      </c>
      <c r="C22" s="5" t="s">
        <v>166</v>
      </c>
      <c r="D22" s="10"/>
      <c r="E22" s="10"/>
      <c r="F22" s="10"/>
      <c r="G22" s="10"/>
      <c r="H22" s="7">
        <v>2</v>
      </c>
      <c r="I22" s="7">
        <v>3</v>
      </c>
      <c r="J22" s="7">
        <v>4</v>
      </c>
      <c r="K22" s="7"/>
      <c r="L22" s="8" t="s">
        <v>358</v>
      </c>
      <c r="M22" s="8" t="s">
        <v>358</v>
      </c>
      <c r="N22" s="8" t="s">
        <v>358</v>
      </c>
      <c r="O22" s="8" t="s">
        <v>358</v>
      </c>
    </row>
    <row r="23" spans="2:15" ht="20.25" customHeight="1" thickBot="1" x14ac:dyDescent="0.3">
      <c r="B23" s="4" t="s">
        <v>290</v>
      </c>
      <c r="C23" s="5" t="s">
        <v>168</v>
      </c>
      <c r="D23" s="10">
        <v>2</v>
      </c>
      <c r="E23" s="10">
        <v>2</v>
      </c>
      <c r="F23" s="10">
        <v>3</v>
      </c>
      <c r="G23" s="10">
        <v>4</v>
      </c>
      <c r="H23" s="7">
        <v>2</v>
      </c>
      <c r="I23" s="7">
        <v>3</v>
      </c>
      <c r="J23" s="7">
        <v>4</v>
      </c>
      <c r="K23" s="7"/>
      <c r="L23" s="8" t="s">
        <v>358</v>
      </c>
      <c r="M23" s="8" t="s">
        <v>358</v>
      </c>
      <c r="N23" s="8" t="s">
        <v>358</v>
      </c>
      <c r="O23" s="8" t="s">
        <v>358</v>
      </c>
    </row>
    <row r="24" spans="2:15" ht="20.25" customHeight="1" thickBot="1" x14ac:dyDescent="0.3">
      <c r="B24" s="4" t="s">
        <v>295</v>
      </c>
      <c r="C24" s="5" t="s">
        <v>170</v>
      </c>
      <c r="D24" s="11">
        <v>2</v>
      </c>
      <c r="E24" s="10">
        <v>2</v>
      </c>
      <c r="F24" s="10">
        <v>3</v>
      </c>
      <c r="G24" s="10">
        <v>4</v>
      </c>
      <c r="H24" s="7">
        <v>2</v>
      </c>
      <c r="I24" s="7">
        <v>3</v>
      </c>
      <c r="J24" s="7"/>
      <c r="K24" s="7"/>
      <c r="L24" s="8" t="s">
        <v>359</v>
      </c>
      <c r="M24" s="8" t="s">
        <v>358</v>
      </c>
      <c r="N24" s="8" t="s">
        <v>358</v>
      </c>
      <c r="O24" s="8" t="s">
        <v>358</v>
      </c>
    </row>
    <row r="25" spans="2:15" ht="20.25" customHeight="1" thickBot="1" x14ac:dyDescent="0.3">
      <c r="B25" s="4" t="s">
        <v>300</v>
      </c>
      <c r="C25" s="5" t="s">
        <v>172</v>
      </c>
      <c r="D25" s="11"/>
      <c r="E25" s="10"/>
      <c r="F25" s="10"/>
      <c r="G25" s="10"/>
      <c r="H25" s="7">
        <v>2</v>
      </c>
      <c r="I25" s="7">
        <v>3</v>
      </c>
      <c r="J25" s="7">
        <v>4</v>
      </c>
      <c r="K25" s="7"/>
      <c r="L25" s="8" t="s">
        <v>359</v>
      </c>
      <c r="M25" s="8" t="s">
        <v>358</v>
      </c>
      <c r="N25" s="8" t="s">
        <v>358</v>
      </c>
      <c r="O25" s="8" t="s">
        <v>358</v>
      </c>
    </row>
    <row r="26" spans="2:15" ht="20.25" customHeight="1" thickBot="1" x14ac:dyDescent="0.3">
      <c r="B26" s="4" t="s">
        <v>305</v>
      </c>
      <c r="C26" s="5" t="s">
        <v>174</v>
      </c>
      <c r="D26" s="11">
        <v>2</v>
      </c>
      <c r="E26" s="11">
        <v>2</v>
      </c>
      <c r="F26" s="10">
        <v>3</v>
      </c>
      <c r="G26" s="10">
        <v>3</v>
      </c>
      <c r="H26" s="7">
        <v>2</v>
      </c>
      <c r="I26" s="7">
        <v>3</v>
      </c>
      <c r="J26" s="7"/>
      <c r="K26" s="7"/>
      <c r="L26" s="8" t="s">
        <v>359</v>
      </c>
      <c r="M26" s="8" t="s">
        <v>359</v>
      </c>
      <c r="N26" s="8" t="s">
        <v>358</v>
      </c>
      <c r="O26" s="8" t="s">
        <v>358</v>
      </c>
    </row>
    <row r="27" spans="2:15" ht="20.25" customHeight="1" thickBot="1" x14ac:dyDescent="0.3">
      <c r="B27" s="4" t="s">
        <v>309</v>
      </c>
      <c r="C27" s="5" t="s">
        <v>364</v>
      </c>
      <c r="D27" s="10">
        <v>2</v>
      </c>
      <c r="E27" s="10">
        <v>2</v>
      </c>
      <c r="F27" s="10">
        <v>3</v>
      </c>
      <c r="G27" s="10">
        <v>4</v>
      </c>
      <c r="H27" s="7">
        <v>2</v>
      </c>
      <c r="I27" s="7">
        <v>3</v>
      </c>
      <c r="J27" s="7">
        <v>4</v>
      </c>
      <c r="K27" s="7"/>
      <c r="L27" s="8" t="s">
        <v>358</v>
      </c>
      <c r="M27" s="8" t="s">
        <v>358</v>
      </c>
      <c r="N27" s="8" t="s">
        <v>358</v>
      </c>
      <c r="O27" s="8" t="s">
        <v>358</v>
      </c>
    </row>
    <row r="28" spans="2:15" ht="20.25" customHeight="1" thickBot="1" x14ac:dyDescent="0.3">
      <c r="B28" s="4" t="s">
        <v>314</v>
      </c>
      <c r="C28" s="5" t="s">
        <v>365</v>
      </c>
      <c r="D28" s="10">
        <v>2</v>
      </c>
      <c r="E28" s="10">
        <v>3</v>
      </c>
      <c r="F28" s="10">
        <v>4</v>
      </c>
      <c r="G28" s="10">
        <v>4</v>
      </c>
      <c r="H28" s="7">
        <v>2</v>
      </c>
      <c r="I28" s="7">
        <v>3</v>
      </c>
      <c r="J28" s="7">
        <v>4</v>
      </c>
      <c r="K28" s="7">
        <v>5</v>
      </c>
      <c r="L28" s="8" t="s">
        <v>358</v>
      </c>
      <c r="M28" s="8" t="s">
        <v>358</v>
      </c>
      <c r="N28" s="8" t="s">
        <v>358</v>
      </c>
      <c r="O28" s="8" t="s">
        <v>358</v>
      </c>
    </row>
    <row r="29" spans="2:15" ht="20.25" customHeight="1" thickBot="1" x14ac:dyDescent="0.3">
      <c r="B29" s="4" t="s">
        <v>319</v>
      </c>
      <c r="C29" s="6" t="s">
        <v>181</v>
      </c>
      <c r="D29" s="10">
        <v>2</v>
      </c>
      <c r="E29" s="10">
        <v>2</v>
      </c>
      <c r="F29" s="10">
        <v>3</v>
      </c>
      <c r="G29" s="10">
        <v>3</v>
      </c>
      <c r="H29" s="7">
        <v>2</v>
      </c>
      <c r="I29" s="7">
        <v>3</v>
      </c>
      <c r="J29" s="7">
        <v>4</v>
      </c>
      <c r="K29" s="7">
        <v>5</v>
      </c>
      <c r="L29" s="8" t="s">
        <v>358</v>
      </c>
      <c r="M29" s="8" t="s">
        <v>358</v>
      </c>
      <c r="N29" s="8" t="s">
        <v>358</v>
      </c>
      <c r="O29" s="8" t="s">
        <v>358</v>
      </c>
    </row>
    <row r="30" spans="2:15" ht="20.25" customHeight="1" thickBot="1" x14ac:dyDescent="0.3">
      <c r="B30" s="4" t="s">
        <v>324</v>
      </c>
      <c r="C30" s="5" t="s">
        <v>183</v>
      </c>
      <c r="D30" s="11">
        <v>2</v>
      </c>
      <c r="E30" s="11">
        <v>2</v>
      </c>
      <c r="F30" s="10">
        <v>3</v>
      </c>
      <c r="G30" s="10">
        <v>4</v>
      </c>
      <c r="H30" s="7">
        <v>2</v>
      </c>
      <c r="I30" s="7">
        <v>3</v>
      </c>
      <c r="J30" s="7">
        <v>4</v>
      </c>
      <c r="K30" s="7"/>
      <c r="L30" s="8" t="s">
        <v>359</v>
      </c>
      <c r="M30" s="8" t="s">
        <v>359</v>
      </c>
      <c r="N30" s="8" t="s">
        <v>359</v>
      </c>
      <c r="O30" s="8" t="s">
        <v>358</v>
      </c>
    </row>
    <row r="31" spans="2:15" ht="20.25" customHeight="1" thickBot="1" x14ac:dyDescent="0.3">
      <c r="B31" s="4" t="s">
        <v>330</v>
      </c>
      <c r="C31" s="5" t="s">
        <v>366</v>
      </c>
      <c r="D31" s="11">
        <v>2</v>
      </c>
      <c r="E31" s="11">
        <v>2</v>
      </c>
      <c r="F31" s="10">
        <v>3</v>
      </c>
      <c r="G31" s="10">
        <v>3</v>
      </c>
      <c r="H31" s="7">
        <v>2</v>
      </c>
      <c r="I31" s="7">
        <v>3</v>
      </c>
      <c r="J31" s="7">
        <v>4</v>
      </c>
      <c r="K31" s="7"/>
      <c r="L31" s="8" t="s">
        <v>359</v>
      </c>
      <c r="M31" s="8" t="s">
        <v>359</v>
      </c>
      <c r="N31" s="8" t="s">
        <v>358</v>
      </c>
      <c r="O31" s="8" t="s">
        <v>358</v>
      </c>
    </row>
    <row r="32" spans="2:15" ht="20.25" customHeight="1" thickBot="1" x14ac:dyDescent="0.3">
      <c r="B32" s="4" t="s">
        <v>335</v>
      </c>
      <c r="C32" s="5" t="s">
        <v>187</v>
      </c>
      <c r="D32" s="11">
        <v>2</v>
      </c>
      <c r="E32" s="11">
        <v>2</v>
      </c>
      <c r="F32" s="10">
        <v>3</v>
      </c>
      <c r="G32" s="10">
        <v>3</v>
      </c>
      <c r="H32" s="7">
        <v>2</v>
      </c>
      <c r="I32" s="7">
        <v>3</v>
      </c>
      <c r="J32" s="7"/>
      <c r="K32" s="7"/>
      <c r="L32" s="8" t="s">
        <v>359</v>
      </c>
      <c r="M32" s="8" t="s">
        <v>359</v>
      </c>
      <c r="N32" s="8" t="s">
        <v>358</v>
      </c>
      <c r="O32" s="8" t="s">
        <v>358</v>
      </c>
    </row>
    <row r="33" spans="2:15" ht="20.25" customHeight="1" thickBot="1" x14ac:dyDescent="0.3">
      <c r="B33" s="4" t="s">
        <v>339</v>
      </c>
      <c r="C33" s="5" t="s">
        <v>189</v>
      </c>
      <c r="D33" s="10">
        <v>2</v>
      </c>
      <c r="E33" s="10">
        <v>3</v>
      </c>
      <c r="F33" s="10">
        <v>3</v>
      </c>
      <c r="G33" s="10">
        <v>4</v>
      </c>
      <c r="H33" s="7">
        <v>2</v>
      </c>
      <c r="I33" s="7">
        <v>3</v>
      </c>
      <c r="J33" s="7">
        <v>4</v>
      </c>
      <c r="K33" s="7">
        <v>5</v>
      </c>
      <c r="L33" s="8" t="s">
        <v>358</v>
      </c>
      <c r="M33" s="8" t="s">
        <v>358</v>
      </c>
      <c r="N33" s="8" t="s">
        <v>358</v>
      </c>
      <c r="O33" s="8" t="s">
        <v>358</v>
      </c>
    </row>
    <row r="34" spans="2:15" ht="20.25" customHeight="1" thickBot="1" x14ac:dyDescent="0.3">
      <c r="B34" s="4" t="s">
        <v>345</v>
      </c>
      <c r="C34" s="5" t="s">
        <v>367</v>
      </c>
      <c r="D34" s="10">
        <v>2</v>
      </c>
      <c r="E34" s="10">
        <v>2</v>
      </c>
      <c r="F34" s="10">
        <v>3</v>
      </c>
      <c r="G34" s="10">
        <v>3</v>
      </c>
      <c r="H34" s="7">
        <v>2</v>
      </c>
      <c r="I34" s="7">
        <v>3</v>
      </c>
      <c r="J34" s="7"/>
      <c r="K34" s="7"/>
      <c r="L34" s="8" t="s">
        <v>358</v>
      </c>
      <c r="M34" s="8" t="s">
        <v>358</v>
      </c>
      <c r="N34" s="8" t="s">
        <v>358</v>
      </c>
      <c r="O34" s="8" t="s">
        <v>358</v>
      </c>
    </row>
  </sheetData>
  <mergeCells count="3">
    <mergeCell ref="B2:C2"/>
    <mergeCell ref="D2:G2"/>
    <mergeCell ref="L2:O2"/>
  </mergeCells>
  <phoneticPr fontId="13"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tabSelected="1" zoomScale="110" zoomScaleNormal="110" workbookViewId="0">
      <selection activeCell="D30" sqref="D30"/>
    </sheetView>
  </sheetViews>
  <sheetFormatPr defaultColWidth="9.140625" defaultRowHeight="15" x14ac:dyDescent="0.25"/>
  <cols>
    <col min="1" max="1" width="6.28515625" customWidth="1" collapsed="1"/>
    <col min="2" max="2" width="18.7109375" customWidth="1" collapsed="1"/>
    <col min="3" max="3" width="28" customWidth="1" collapsed="1"/>
    <col min="4" max="4" width="23" style="61" customWidth="1" collapsed="1"/>
    <col min="5" max="5" width="5.28515625" customWidth="1" collapsed="1"/>
    <col min="6" max="27" width="5.7109375" customWidth="1" collapsed="1"/>
    <col min="28" max="29" width="5.7109375" customWidth="1"/>
    <col min="30" max="36" width="5.7109375" customWidth="1" collapsed="1"/>
    <col min="37" max="37" width="9.140625" collapsed="1"/>
    <col min="41" max="16384" width="9.140625" collapsed="1"/>
  </cols>
  <sheetData>
    <row r="1" spans="1:36" x14ac:dyDescent="0.25">
      <c r="F1" s="162" t="s">
        <v>368</v>
      </c>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row>
    <row r="2" spans="1:36" x14ac:dyDescent="0.25">
      <c r="F2" s="18" t="s">
        <v>192</v>
      </c>
      <c r="G2" s="18" t="s">
        <v>198</v>
      </c>
      <c r="H2" s="18" t="s">
        <v>202</v>
      </c>
      <c r="I2" s="18" t="s">
        <v>207</v>
      </c>
      <c r="J2" s="18" t="s">
        <v>213</v>
      </c>
      <c r="K2" s="18" t="s">
        <v>218</v>
      </c>
      <c r="L2" s="18" t="s">
        <v>224</v>
      </c>
      <c r="M2" s="18" t="s">
        <v>228</v>
      </c>
      <c r="N2" s="18" t="s">
        <v>233</v>
      </c>
      <c r="O2" s="18" t="s">
        <v>238</v>
      </c>
      <c r="P2" s="18" t="s">
        <v>243</v>
      </c>
      <c r="Q2" s="18" t="s">
        <v>248</v>
      </c>
      <c r="R2" s="18" t="s">
        <v>253</v>
      </c>
      <c r="S2" s="18" t="s">
        <v>259</v>
      </c>
      <c r="T2" s="18" t="s">
        <v>264</v>
      </c>
      <c r="U2" s="18" t="s">
        <v>269</v>
      </c>
      <c r="V2" s="18" t="s">
        <v>274</v>
      </c>
      <c r="W2" s="18" t="s">
        <v>280</v>
      </c>
      <c r="X2" s="18" t="s">
        <v>284</v>
      </c>
      <c r="Y2" s="18" t="s">
        <v>290</v>
      </c>
      <c r="Z2" s="18" t="s">
        <v>295</v>
      </c>
      <c r="AA2" s="18" t="s">
        <v>300</v>
      </c>
      <c r="AB2" s="18" t="s">
        <v>305</v>
      </c>
      <c r="AC2" s="18" t="s">
        <v>309</v>
      </c>
      <c r="AD2" s="18" t="s">
        <v>314</v>
      </c>
      <c r="AE2" s="18" t="s">
        <v>319</v>
      </c>
      <c r="AF2" s="18" t="s">
        <v>324</v>
      </c>
      <c r="AG2" s="18" t="s">
        <v>330</v>
      </c>
      <c r="AH2" s="18" t="s">
        <v>335</v>
      </c>
      <c r="AI2" s="18" t="s">
        <v>339</v>
      </c>
      <c r="AJ2" s="18" t="s">
        <v>345</v>
      </c>
    </row>
    <row r="3" spans="1:36" x14ac:dyDescent="0.25">
      <c r="A3" s="18" t="s">
        <v>369</v>
      </c>
      <c r="B3" s="18" t="s">
        <v>370</v>
      </c>
      <c r="C3" s="18" t="s">
        <v>371</v>
      </c>
      <c r="D3" s="61" t="s">
        <v>372</v>
      </c>
      <c r="E3" s="18" t="s">
        <v>369</v>
      </c>
      <c r="F3" s="18">
        <v>1</v>
      </c>
      <c r="G3" s="18">
        <v>2</v>
      </c>
      <c r="H3" s="18">
        <v>3</v>
      </c>
      <c r="I3" s="18">
        <v>4</v>
      </c>
      <c r="J3" s="18">
        <v>5</v>
      </c>
      <c r="K3" s="18">
        <v>6</v>
      </c>
      <c r="L3" s="18">
        <v>7</v>
      </c>
      <c r="M3" s="18">
        <v>8</v>
      </c>
      <c r="N3" s="18">
        <v>9</v>
      </c>
      <c r="O3" s="18">
        <v>10</v>
      </c>
      <c r="P3" s="18">
        <v>11</v>
      </c>
      <c r="Q3" s="18">
        <v>12</v>
      </c>
      <c r="R3" s="18">
        <v>13</v>
      </c>
      <c r="S3" s="18">
        <v>14</v>
      </c>
      <c r="T3" s="18">
        <v>15</v>
      </c>
      <c r="U3" s="18">
        <v>16</v>
      </c>
      <c r="V3" s="18">
        <v>17</v>
      </c>
      <c r="W3" s="18">
        <v>18</v>
      </c>
      <c r="X3" s="18">
        <v>19</v>
      </c>
      <c r="Y3" s="18">
        <v>20</v>
      </c>
      <c r="Z3" s="18">
        <v>21</v>
      </c>
      <c r="AA3" s="18">
        <v>22</v>
      </c>
      <c r="AB3" s="18">
        <v>23</v>
      </c>
      <c r="AC3" s="18">
        <v>24</v>
      </c>
      <c r="AD3" s="18">
        <v>25</v>
      </c>
      <c r="AE3" s="18">
        <v>26</v>
      </c>
      <c r="AF3" s="18">
        <v>27</v>
      </c>
      <c r="AG3" s="18">
        <v>28</v>
      </c>
      <c r="AH3" s="18">
        <v>29</v>
      </c>
      <c r="AI3" s="18">
        <v>30</v>
      </c>
      <c r="AJ3" s="18">
        <v>31</v>
      </c>
    </row>
    <row r="4" spans="1:36" x14ac:dyDescent="0.25">
      <c r="A4" s="18" t="s">
        <v>373</v>
      </c>
      <c r="B4" s="61" t="s">
        <v>374</v>
      </c>
      <c r="C4" s="61" t="s">
        <v>375</v>
      </c>
      <c r="D4" s="61" t="s">
        <v>376</v>
      </c>
      <c r="E4" s="18">
        <v>1</v>
      </c>
      <c r="F4" s="18" t="s">
        <v>377</v>
      </c>
      <c r="G4" s="18" t="s">
        <v>377</v>
      </c>
      <c r="H4" s="18" t="s">
        <v>377</v>
      </c>
      <c r="I4" s="18" t="s">
        <v>377</v>
      </c>
      <c r="J4" s="18" t="s">
        <v>378</v>
      </c>
      <c r="K4" s="18" t="s">
        <v>378</v>
      </c>
      <c r="L4" s="18" t="s">
        <v>377</v>
      </c>
      <c r="M4" s="18" t="s">
        <v>377</v>
      </c>
      <c r="N4" s="18" t="s">
        <v>377</v>
      </c>
      <c r="O4" s="18" t="s">
        <v>377</v>
      </c>
      <c r="P4" s="18" t="s">
        <v>377</v>
      </c>
      <c r="Q4" s="18" t="s">
        <v>377</v>
      </c>
      <c r="R4" s="18" t="s">
        <v>377</v>
      </c>
      <c r="S4" s="18" t="s">
        <v>378</v>
      </c>
      <c r="T4" s="18" t="s">
        <v>378</v>
      </c>
      <c r="U4" s="18" t="s">
        <v>378</v>
      </c>
      <c r="V4" s="18" t="s">
        <v>377</v>
      </c>
      <c r="W4" s="18" t="s">
        <v>377</v>
      </c>
      <c r="X4" s="18" t="s">
        <v>377</v>
      </c>
      <c r="Y4" s="18" t="s">
        <v>377</v>
      </c>
      <c r="Z4" s="18" t="s">
        <v>378</v>
      </c>
      <c r="AA4" s="18" t="s">
        <v>378</v>
      </c>
      <c r="AB4" s="18" t="s">
        <v>378</v>
      </c>
      <c r="AC4" s="18" t="s">
        <v>377</v>
      </c>
      <c r="AD4" s="18" t="s">
        <v>377</v>
      </c>
      <c r="AE4" s="18" t="s">
        <v>377</v>
      </c>
      <c r="AF4" s="18" t="s">
        <v>378</v>
      </c>
      <c r="AG4" s="18" t="s">
        <v>378</v>
      </c>
      <c r="AH4" s="18" t="s">
        <v>378</v>
      </c>
      <c r="AI4" s="18" t="s">
        <v>377</v>
      </c>
      <c r="AJ4" s="18" t="s">
        <v>377</v>
      </c>
    </row>
    <row r="5" spans="1:36" x14ac:dyDescent="0.25">
      <c r="A5" s="18" t="s">
        <v>379</v>
      </c>
      <c r="B5" s="61" t="s">
        <v>380</v>
      </c>
      <c r="C5" s="61" t="s">
        <v>381</v>
      </c>
      <c r="D5" s="61" t="s">
        <v>382</v>
      </c>
      <c r="E5" s="18">
        <v>2</v>
      </c>
      <c r="F5" s="18" t="s">
        <v>377</v>
      </c>
      <c r="G5" s="18" t="s">
        <v>377</v>
      </c>
      <c r="H5" s="18" t="s">
        <v>377</v>
      </c>
      <c r="I5" s="18" t="s">
        <v>377</v>
      </c>
      <c r="J5" s="18" t="s">
        <v>377</v>
      </c>
      <c r="K5" s="18" t="s">
        <v>378</v>
      </c>
      <c r="L5" s="18" t="s">
        <v>377</v>
      </c>
      <c r="M5" s="18" t="s">
        <v>377</v>
      </c>
      <c r="N5" s="18" t="s">
        <v>377</v>
      </c>
      <c r="O5" s="18" t="s">
        <v>377</v>
      </c>
      <c r="P5" s="18" t="s">
        <v>377</v>
      </c>
      <c r="Q5" s="18" t="s">
        <v>377</v>
      </c>
      <c r="R5" s="18" t="s">
        <v>377</v>
      </c>
      <c r="S5" s="18" t="s">
        <v>377</v>
      </c>
      <c r="T5" s="18" t="s">
        <v>378</v>
      </c>
      <c r="U5" s="18" t="s">
        <v>377</v>
      </c>
      <c r="V5" s="18" t="s">
        <v>377</v>
      </c>
      <c r="W5" s="18" t="s">
        <v>377</v>
      </c>
      <c r="X5" s="18" t="s">
        <v>377</v>
      </c>
      <c r="Y5" s="18" t="s">
        <v>377</v>
      </c>
      <c r="Z5" s="18" t="s">
        <v>377</v>
      </c>
      <c r="AA5" s="18" t="s">
        <v>377</v>
      </c>
      <c r="AB5" s="18" t="s">
        <v>377</v>
      </c>
      <c r="AC5" s="18" t="s">
        <v>377</v>
      </c>
      <c r="AD5" s="18" t="s">
        <v>377</v>
      </c>
      <c r="AE5" s="18" t="s">
        <v>377</v>
      </c>
      <c r="AF5" s="18" t="s">
        <v>377</v>
      </c>
      <c r="AG5" s="18" t="s">
        <v>378</v>
      </c>
      <c r="AH5" s="18" t="s">
        <v>378</v>
      </c>
      <c r="AI5" s="18" t="s">
        <v>377</v>
      </c>
      <c r="AJ5" s="18" t="s">
        <v>377</v>
      </c>
    </row>
    <row r="6" spans="1:36" x14ac:dyDescent="0.25">
      <c r="A6" s="18" t="s">
        <v>383</v>
      </c>
      <c r="B6" s="61" t="s">
        <v>374</v>
      </c>
      <c r="C6" s="61" t="s">
        <v>384</v>
      </c>
      <c r="D6" s="61" t="s">
        <v>385</v>
      </c>
      <c r="E6" s="18">
        <v>3</v>
      </c>
      <c r="F6" s="18" t="s">
        <v>377</v>
      </c>
      <c r="G6" s="18" t="s">
        <v>377</v>
      </c>
      <c r="H6" s="18" t="s">
        <v>377</v>
      </c>
      <c r="I6" s="18" t="s">
        <v>377</v>
      </c>
      <c r="J6" s="18" t="s">
        <v>378</v>
      </c>
      <c r="K6" s="18" t="s">
        <v>378</v>
      </c>
      <c r="L6" s="18" t="s">
        <v>377</v>
      </c>
      <c r="M6" s="18" t="s">
        <v>377</v>
      </c>
      <c r="N6" s="18" t="s">
        <v>377</v>
      </c>
      <c r="O6" s="18" t="s">
        <v>377</v>
      </c>
      <c r="P6" s="18" t="s">
        <v>377</v>
      </c>
      <c r="Q6" s="18" t="s">
        <v>377</v>
      </c>
      <c r="R6" s="18" t="s">
        <v>377</v>
      </c>
      <c r="S6" s="18" t="s">
        <v>378</v>
      </c>
      <c r="T6" s="18" t="s">
        <v>378</v>
      </c>
      <c r="U6" s="18" t="s">
        <v>378</v>
      </c>
      <c r="V6" s="18" t="s">
        <v>377</v>
      </c>
      <c r="W6" s="18" t="s">
        <v>377</v>
      </c>
      <c r="X6" s="18" t="s">
        <v>377</v>
      </c>
      <c r="Y6" s="18" t="s">
        <v>377</v>
      </c>
      <c r="Z6" s="18" t="s">
        <v>378</v>
      </c>
      <c r="AA6" s="18" t="s">
        <v>378</v>
      </c>
      <c r="AB6" s="18" t="s">
        <v>378</v>
      </c>
      <c r="AC6" s="18" t="s">
        <v>377</v>
      </c>
      <c r="AD6" s="18" t="s">
        <v>377</v>
      </c>
      <c r="AE6" s="18" t="s">
        <v>377</v>
      </c>
      <c r="AF6" s="18" t="s">
        <v>378</v>
      </c>
      <c r="AG6" s="18" t="s">
        <v>378</v>
      </c>
      <c r="AH6" s="18" t="s">
        <v>378</v>
      </c>
      <c r="AI6" s="18" t="s">
        <v>377</v>
      </c>
      <c r="AJ6" s="18" t="s">
        <v>377</v>
      </c>
    </row>
    <row r="7" spans="1:36" x14ac:dyDescent="0.25">
      <c r="A7" s="18" t="s">
        <v>386</v>
      </c>
      <c r="B7" s="61" t="s">
        <v>374</v>
      </c>
      <c r="C7" s="61" t="s">
        <v>387</v>
      </c>
      <c r="D7" s="61" t="s">
        <v>388</v>
      </c>
      <c r="E7" s="18">
        <v>4</v>
      </c>
      <c r="F7" s="18" t="s">
        <v>377</v>
      </c>
      <c r="G7" s="18" t="s">
        <v>377</v>
      </c>
      <c r="H7" s="18" t="s">
        <v>377</v>
      </c>
      <c r="I7" s="18" t="s">
        <v>377</v>
      </c>
      <c r="J7" s="18" t="s">
        <v>378</v>
      </c>
      <c r="K7" s="18" t="s">
        <v>378</v>
      </c>
      <c r="L7" s="18" t="s">
        <v>377</v>
      </c>
      <c r="M7" s="18" t="s">
        <v>377</v>
      </c>
      <c r="N7" s="18" t="s">
        <v>377</v>
      </c>
      <c r="O7" s="18" t="s">
        <v>377</v>
      </c>
      <c r="P7" s="18" t="s">
        <v>377</v>
      </c>
      <c r="Q7" s="18" t="s">
        <v>377</v>
      </c>
      <c r="R7" s="18" t="s">
        <v>377</v>
      </c>
      <c r="S7" s="18" t="s">
        <v>378</v>
      </c>
      <c r="T7" s="18" t="s">
        <v>378</v>
      </c>
      <c r="U7" s="18" t="s">
        <v>378</v>
      </c>
      <c r="V7" s="18" t="s">
        <v>377</v>
      </c>
      <c r="W7" s="18" t="s">
        <v>377</v>
      </c>
      <c r="X7" s="18" t="s">
        <v>377</v>
      </c>
      <c r="Y7" s="18" t="s">
        <v>377</v>
      </c>
      <c r="Z7" s="18" t="s">
        <v>378</v>
      </c>
      <c r="AA7" s="18" t="s">
        <v>378</v>
      </c>
      <c r="AB7" s="18" t="s">
        <v>378</v>
      </c>
      <c r="AC7" s="18" t="s">
        <v>377</v>
      </c>
      <c r="AD7" s="18" t="s">
        <v>377</v>
      </c>
      <c r="AE7" s="18" t="s">
        <v>377</v>
      </c>
      <c r="AF7" s="18" t="s">
        <v>378</v>
      </c>
      <c r="AG7" s="18" t="s">
        <v>378</v>
      </c>
      <c r="AH7" s="18" t="s">
        <v>378</v>
      </c>
      <c r="AI7" s="18" t="s">
        <v>377</v>
      </c>
      <c r="AJ7" s="18" t="s">
        <v>377</v>
      </c>
    </row>
    <row r="8" spans="1:36" x14ac:dyDescent="0.25">
      <c r="A8" s="18" t="s">
        <v>389</v>
      </c>
      <c r="B8" s="61" t="s">
        <v>380</v>
      </c>
      <c r="C8" s="61" t="s">
        <v>390</v>
      </c>
      <c r="D8" s="61" t="s">
        <v>391</v>
      </c>
      <c r="E8" s="18">
        <v>5</v>
      </c>
      <c r="F8" s="18" t="s">
        <v>377</v>
      </c>
      <c r="G8" s="18" t="s">
        <v>377</v>
      </c>
      <c r="H8" s="18" t="s">
        <v>377</v>
      </c>
      <c r="I8" s="18" t="s">
        <v>377</v>
      </c>
      <c r="J8" s="18" t="s">
        <v>377</v>
      </c>
      <c r="K8" s="18" t="s">
        <v>378</v>
      </c>
      <c r="L8" s="18" t="s">
        <v>377</v>
      </c>
      <c r="M8" s="18" t="s">
        <v>377</v>
      </c>
      <c r="N8" s="18" t="s">
        <v>377</v>
      </c>
      <c r="O8" s="18" t="s">
        <v>377</v>
      </c>
      <c r="P8" s="18" t="s">
        <v>377</v>
      </c>
      <c r="Q8" s="18" t="s">
        <v>377</v>
      </c>
      <c r="R8" s="18" t="s">
        <v>377</v>
      </c>
      <c r="S8" s="18" t="s">
        <v>377</v>
      </c>
      <c r="T8" s="18" t="s">
        <v>378</v>
      </c>
      <c r="U8" s="18" t="s">
        <v>377</v>
      </c>
      <c r="V8" s="18" t="s">
        <v>377</v>
      </c>
      <c r="W8" s="18" t="s">
        <v>377</v>
      </c>
      <c r="X8" s="18" t="s">
        <v>377</v>
      </c>
      <c r="Y8" s="18" t="s">
        <v>377</v>
      </c>
      <c r="Z8" s="18" t="s">
        <v>377</v>
      </c>
      <c r="AA8" s="18" t="s">
        <v>377</v>
      </c>
      <c r="AB8" s="18" t="s">
        <v>377</v>
      </c>
      <c r="AC8" s="18" t="s">
        <v>377</v>
      </c>
      <c r="AD8" s="18" t="s">
        <v>377</v>
      </c>
      <c r="AE8" s="18" t="s">
        <v>377</v>
      </c>
      <c r="AF8" s="18" t="s">
        <v>377</v>
      </c>
      <c r="AG8" s="18" t="s">
        <v>377</v>
      </c>
      <c r="AH8" s="18" t="s">
        <v>377</v>
      </c>
      <c r="AI8" s="18" t="s">
        <v>377</v>
      </c>
      <c r="AJ8" s="18" t="s">
        <v>377</v>
      </c>
    </row>
    <row r="9" spans="1:36" x14ac:dyDescent="0.25">
      <c r="A9" s="18" t="s">
        <v>392</v>
      </c>
      <c r="B9" s="61" t="s">
        <v>393</v>
      </c>
      <c r="C9" s="61" t="s">
        <v>394</v>
      </c>
      <c r="D9" s="61" t="s">
        <v>395</v>
      </c>
      <c r="E9" s="18">
        <v>6</v>
      </c>
      <c r="F9" s="18" t="s">
        <v>377</v>
      </c>
      <c r="G9" s="18" t="s">
        <v>377</v>
      </c>
      <c r="H9" s="18" t="s">
        <v>377</v>
      </c>
      <c r="I9" s="18" t="s">
        <v>377</v>
      </c>
      <c r="J9" s="18" t="s">
        <v>377</v>
      </c>
      <c r="K9" s="18" t="s">
        <v>377</v>
      </c>
      <c r="L9" s="18" t="s">
        <v>377</v>
      </c>
      <c r="M9" s="18" t="s">
        <v>377</v>
      </c>
      <c r="N9" s="18" t="s">
        <v>377</v>
      </c>
      <c r="O9" s="18" t="s">
        <v>377</v>
      </c>
      <c r="P9" s="18" t="s">
        <v>377</v>
      </c>
      <c r="Q9" s="18" t="s">
        <v>377</v>
      </c>
      <c r="R9" s="18" t="s">
        <v>377</v>
      </c>
      <c r="S9" s="18" t="s">
        <v>377</v>
      </c>
      <c r="T9" s="18" t="s">
        <v>377</v>
      </c>
      <c r="U9" s="18" t="s">
        <v>377</v>
      </c>
      <c r="V9" s="18" t="s">
        <v>377</v>
      </c>
      <c r="W9" s="18" t="s">
        <v>377</v>
      </c>
      <c r="X9" s="18" t="s">
        <v>377</v>
      </c>
      <c r="Y9" s="18" t="s">
        <v>377</v>
      </c>
      <c r="Z9" s="18" t="s">
        <v>377</v>
      </c>
      <c r="AA9" s="18" t="s">
        <v>377</v>
      </c>
      <c r="AB9" s="18" t="s">
        <v>377</v>
      </c>
      <c r="AC9" s="18" t="s">
        <v>377</v>
      </c>
      <c r="AD9" s="18" t="s">
        <v>377</v>
      </c>
      <c r="AE9" s="18" t="s">
        <v>377</v>
      </c>
      <c r="AF9" s="18" t="s">
        <v>377</v>
      </c>
      <c r="AG9" s="18" t="s">
        <v>377</v>
      </c>
      <c r="AH9" s="18" t="s">
        <v>377</v>
      </c>
      <c r="AI9" s="18" t="s">
        <v>377</v>
      </c>
      <c r="AJ9" s="18" t="s">
        <v>377</v>
      </c>
    </row>
    <row r="10" spans="1:36" x14ac:dyDescent="0.25">
      <c r="A10" s="18" t="s">
        <v>396</v>
      </c>
      <c r="B10" s="61" t="s">
        <v>380</v>
      </c>
      <c r="C10" s="61" t="s">
        <v>397</v>
      </c>
      <c r="D10" s="61" t="s">
        <v>398</v>
      </c>
      <c r="E10" s="18">
        <v>7</v>
      </c>
      <c r="F10" s="18" t="s">
        <v>377</v>
      </c>
      <c r="G10" s="18" t="s">
        <v>377</v>
      </c>
      <c r="H10" s="18" t="s">
        <v>377</v>
      </c>
      <c r="I10" s="18" t="s">
        <v>377</v>
      </c>
      <c r="J10" s="18" t="s">
        <v>377</v>
      </c>
      <c r="K10" s="18" t="s">
        <v>378</v>
      </c>
      <c r="L10" s="18" t="s">
        <v>377</v>
      </c>
      <c r="M10" s="18" t="s">
        <v>377</v>
      </c>
      <c r="N10" s="18" t="s">
        <v>377</v>
      </c>
      <c r="O10" s="18" t="s">
        <v>377</v>
      </c>
      <c r="P10" s="18" t="s">
        <v>377</v>
      </c>
      <c r="Q10" s="18" t="s">
        <v>377</v>
      </c>
      <c r="R10" s="18" t="s">
        <v>377</v>
      </c>
      <c r="S10" s="18" t="s">
        <v>377</v>
      </c>
      <c r="T10" s="18" t="s">
        <v>378</v>
      </c>
      <c r="U10" s="18" t="s">
        <v>377</v>
      </c>
      <c r="V10" s="18" t="s">
        <v>377</v>
      </c>
      <c r="W10" s="18" t="s">
        <v>377</v>
      </c>
      <c r="X10" s="18" t="s">
        <v>377</v>
      </c>
      <c r="Y10" s="18" t="s">
        <v>377</v>
      </c>
      <c r="Z10" s="18" t="s">
        <v>377</v>
      </c>
      <c r="AA10" s="18" t="s">
        <v>377</v>
      </c>
      <c r="AB10" s="18" t="s">
        <v>377</v>
      </c>
      <c r="AC10" s="18" t="s">
        <v>377</v>
      </c>
      <c r="AD10" s="18" t="s">
        <v>377</v>
      </c>
      <c r="AE10" s="18" t="s">
        <v>377</v>
      </c>
      <c r="AF10" s="18" t="s">
        <v>377</v>
      </c>
      <c r="AG10" s="18" t="s">
        <v>377</v>
      </c>
      <c r="AH10" s="18" t="s">
        <v>377</v>
      </c>
      <c r="AI10" s="18" t="s">
        <v>377</v>
      </c>
      <c r="AJ10" s="18" t="s">
        <v>377</v>
      </c>
    </row>
    <row r="11" spans="1:36" x14ac:dyDescent="0.25">
      <c r="A11" s="18" t="s">
        <v>399</v>
      </c>
      <c r="B11" s="61" t="s">
        <v>380</v>
      </c>
      <c r="C11" s="61" t="s">
        <v>400</v>
      </c>
      <c r="D11" s="61" t="s">
        <v>401</v>
      </c>
      <c r="E11" s="18">
        <v>8</v>
      </c>
      <c r="F11" s="18" t="s">
        <v>377</v>
      </c>
      <c r="G11" s="18" t="s">
        <v>377</v>
      </c>
      <c r="H11" s="18" t="s">
        <v>377</v>
      </c>
      <c r="I11" s="18" t="s">
        <v>377</v>
      </c>
      <c r="J11" s="18" t="s">
        <v>377</v>
      </c>
      <c r="K11" s="18" t="s">
        <v>378</v>
      </c>
      <c r="L11" s="18" t="s">
        <v>377</v>
      </c>
      <c r="M11" s="18" t="s">
        <v>377</v>
      </c>
      <c r="N11" s="18" t="s">
        <v>377</v>
      </c>
      <c r="O11" s="18" t="s">
        <v>377</v>
      </c>
      <c r="P11" s="18" t="s">
        <v>377</v>
      </c>
      <c r="Q11" s="18" t="s">
        <v>377</v>
      </c>
      <c r="R11" s="18" t="s">
        <v>377</v>
      </c>
      <c r="S11" s="18" t="s">
        <v>377</v>
      </c>
      <c r="T11" s="18" t="s">
        <v>378</v>
      </c>
      <c r="U11" s="18" t="s">
        <v>377</v>
      </c>
      <c r="V11" s="18" t="s">
        <v>377</v>
      </c>
      <c r="W11" s="18" t="s">
        <v>377</v>
      </c>
      <c r="X11" s="18" t="s">
        <v>377</v>
      </c>
      <c r="Y11" s="18" t="s">
        <v>377</v>
      </c>
      <c r="Z11" s="18" t="s">
        <v>377</v>
      </c>
      <c r="AA11" s="18" t="s">
        <v>377</v>
      </c>
      <c r="AB11" s="18" t="s">
        <v>377</v>
      </c>
      <c r="AC11" s="18" t="s">
        <v>377</v>
      </c>
      <c r="AD11" s="18" t="s">
        <v>377</v>
      </c>
      <c r="AE11" s="18" t="s">
        <v>377</v>
      </c>
      <c r="AF11" s="18" t="s">
        <v>377</v>
      </c>
      <c r="AG11" s="18" t="s">
        <v>377</v>
      </c>
      <c r="AH11" s="18" t="s">
        <v>377</v>
      </c>
      <c r="AI11" s="18" t="s">
        <v>377</v>
      </c>
      <c r="AJ11" s="18" t="s">
        <v>377</v>
      </c>
    </row>
    <row r="12" spans="1:36" x14ac:dyDescent="0.25">
      <c r="A12" s="18" t="s">
        <v>402</v>
      </c>
      <c r="B12" s="61" t="s">
        <v>403</v>
      </c>
      <c r="C12" s="61" t="s">
        <v>404</v>
      </c>
      <c r="D12" s="61" t="s">
        <v>405</v>
      </c>
      <c r="E12" s="18">
        <v>9</v>
      </c>
      <c r="F12" s="18" t="s">
        <v>377</v>
      </c>
      <c r="G12" s="18" t="s">
        <v>377</v>
      </c>
      <c r="H12" s="18" t="s">
        <v>377</v>
      </c>
      <c r="I12" s="18" t="s">
        <v>377</v>
      </c>
      <c r="J12" s="18" t="s">
        <v>377</v>
      </c>
      <c r="K12" s="18" t="s">
        <v>378</v>
      </c>
      <c r="L12" s="18" t="s">
        <v>377</v>
      </c>
      <c r="M12" s="18" t="s">
        <v>377</v>
      </c>
      <c r="N12" s="18" t="s">
        <v>377</v>
      </c>
      <c r="O12" s="18" t="s">
        <v>377</v>
      </c>
      <c r="P12" s="18" t="s">
        <v>377</v>
      </c>
      <c r="Q12" s="18" t="s">
        <v>377</v>
      </c>
      <c r="R12" s="18" t="s">
        <v>377</v>
      </c>
      <c r="S12" s="18" t="s">
        <v>377</v>
      </c>
      <c r="T12" s="18" t="s">
        <v>378</v>
      </c>
      <c r="U12" s="18" t="s">
        <v>377</v>
      </c>
      <c r="V12" s="18" t="s">
        <v>377</v>
      </c>
      <c r="W12" s="18" t="s">
        <v>377</v>
      </c>
      <c r="X12" s="18" t="s">
        <v>377</v>
      </c>
      <c r="Y12" s="18" t="s">
        <v>377</v>
      </c>
      <c r="Z12" s="18" t="s">
        <v>377</v>
      </c>
      <c r="AA12" s="18" t="s">
        <v>377</v>
      </c>
      <c r="AB12" s="18" t="s">
        <v>377</v>
      </c>
      <c r="AC12" s="18" t="s">
        <v>377</v>
      </c>
      <c r="AD12" s="18" t="s">
        <v>377</v>
      </c>
      <c r="AE12" s="18" t="s">
        <v>377</v>
      </c>
      <c r="AF12" s="18" t="s">
        <v>377</v>
      </c>
      <c r="AG12" s="18" t="s">
        <v>378</v>
      </c>
      <c r="AH12" s="18" t="s">
        <v>378</v>
      </c>
      <c r="AI12" s="18" t="s">
        <v>377</v>
      </c>
      <c r="AJ12" s="18" t="s">
        <v>377</v>
      </c>
    </row>
    <row r="13" spans="1:36" x14ac:dyDescent="0.25">
      <c r="A13" s="18" t="s">
        <v>406</v>
      </c>
      <c r="B13" s="61" t="s">
        <v>403</v>
      </c>
      <c r="C13" s="61" t="s">
        <v>407</v>
      </c>
      <c r="D13" s="61" t="s">
        <v>408</v>
      </c>
      <c r="E13" s="18">
        <v>10</v>
      </c>
      <c r="F13" s="18" t="s">
        <v>377</v>
      </c>
      <c r="G13" s="18" t="s">
        <v>377</v>
      </c>
      <c r="H13" s="18" t="s">
        <v>377</v>
      </c>
      <c r="I13" s="18" t="s">
        <v>377</v>
      </c>
      <c r="J13" s="18" t="s">
        <v>377</v>
      </c>
      <c r="K13" s="18" t="s">
        <v>378</v>
      </c>
      <c r="L13" s="18" t="s">
        <v>377</v>
      </c>
      <c r="M13" s="18" t="s">
        <v>377</v>
      </c>
      <c r="N13" s="18" t="s">
        <v>377</v>
      </c>
      <c r="O13" s="18" t="s">
        <v>377</v>
      </c>
      <c r="P13" s="18" t="s">
        <v>377</v>
      </c>
      <c r="Q13" s="18" t="s">
        <v>377</v>
      </c>
      <c r="R13" s="18" t="s">
        <v>377</v>
      </c>
      <c r="S13" s="18" t="s">
        <v>377</v>
      </c>
      <c r="T13" s="18" t="s">
        <v>378</v>
      </c>
      <c r="U13" s="18" t="s">
        <v>377</v>
      </c>
      <c r="V13" s="18" t="s">
        <v>377</v>
      </c>
      <c r="W13" s="18" t="s">
        <v>377</v>
      </c>
      <c r="X13" s="18" t="s">
        <v>377</v>
      </c>
      <c r="Y13" s="18" t="s">
        <v>377</v>
      </c>
      <c r="Z13" s="18" t="s">
        <v>377</v>
      </c>
      <c r="AA13" s="18" t="s">
        <v>377</v>
      </c>
      <c r="AB13" s="18" t="s">
        <v>377</v>
      </c>
      <c r="AC13" s="18" t="s">
        <v>377</v>
      </c>
      <c r="AD13" s="18" t="s">
        <v>377</v>
      </c>
      <c r="AE13" s="18" t="s">
        <v>377</v>
      </c>
      <c r="AF13" s="18" t="s">
        <v>377</v>
      </c>
      <c r="AG13" s="18" t="s">
        <v>378</v>
      </c>
      <c r="AH13" s="18" t="s">
        <v>378</v>
      </c>
      <c r="AI13" s="18" t="s">
        <v>377</v>
      </c>
      <c r="AJ13" s="18" t="s">
        <v>377</v>
      </c>
    </row>
    <row r="14" spans="1:36" x14ac:dyDescent="0.25">
      <c r="A14" s="18" t="s">
        <v>409</v>
      </c>
      <c r="B14" s="61" t="s">
        <v>393</v>
      </c>
      <c r="C14" s="61" t="s">
        <v>410</v>
      </c>
      <c r="D14" s="61" t="s">
        <v>411</v>
      </c>
      <c r="E14" s="18">
        <v>11</v>
      </c>
      <c r="F14" s="18" t="s">
        <v>377</v>
      </c>
      <c r="G14" s="18" t="s">
        <v>377</v>
      </c>
      <c r="H14" s="18" t="s">
        <v>377</v>
      </c>
      <c r="I14" s="18" t="s">
        <v>377</v>
      </c>
      <c r="J14" s="18" t="s">
        <v>377</v>
      </c>
      <c r="K14" s="18" t="s">
        <v>377</v>
      </c>
      <c r="L14" s="18" t="s">
        <v>377</v>
      </c>
      <c r="M14" s="18" t="s">
        <v>377</v>
      </c>
      <c r="N14" s="18" t="s">
        <v>377</v>
      </c>
      <c r="O14" s="18" t="s">
        <v>377</v>
      </c>
      <c r="P14" s="18" t="s">
        <v>377</v>
      </c>
      <c r="Q14" s="18" t="s">
        <v>377</v>
      </c>
      <c r="R14" s="18" t="s">
        <v>377</v>
      </c>
      <c r="S14" s="18" t="s">
        <v>377</v>
      </c>
      <c r="T14" s="18" t="s">
        <v>377</v>
      </c>
      <c r="U14" s="18" t="s">
        <v>377</v>
      </c>
      <c r="V14" s="18" t="s">
        <v>377</v>
      </c>
      <c r="W14" s="18" t="s">
        <v>377</v>
      </c>
      <c r="X14" s="18" t="s">
        <v>377</v>
      </c>
      <c r="Y14" s="18" t="s">
        <v>377</v>
      </c>
      <c r="Z14" s="18" t="s">
        <v>377</v>
      </c>
      <c r="AA14" s="18" t="s">
        <v>377</v>
      </c>
      <c r="AB14" s="18" t="s">
        <v>377</v>
      </c>
      <c r="AC14" s="18" t="s">
        <v>377</v>
      </c>
      <c r="AD14" s="18" t="s">
        <v>377</v>
      </c>
      <c r="AE14" s="18" t="s">
        <v>377</v>
      </c>
      <c r="AF14" s="18" t="s">
        <v>377</v>
      </c>
      <c r="AG14" s="18" t="s">
        <v>377</v>
      </c>
      <c r="AH14" s="18" t="s">
        <v>377</v>
      </c>
      <c r="AI14" s="18" t="s">
        <v>377</v>
      </c>
      <c r="AJ14" s="18" t="s">
        <v>377</v>
      </c>
    </row>
    <row r="15" spans="1:36" x14ac:dyDescent="0.25">
      <c r="A15" s="18" t="s">
        <v>412</v>
      </c>
      <c r="B15" s="61" t="s">
        <v>403</v>
      </c>
      <c r="C15" s="61" t="s">
        <v>413</v>
      </c>
      <c r="D15" s="61" t="s">
        <v>414</v>
      </c>
      <c r="E15" s="18">
        <v>12</v>
      </c>
      <c r="F15" s="18" t="s">
        <v>377</v>
      </c>
      <c r="G15" s="18" t="s">
        <v>377</v>
      </c>
      <c r="H15" s="18" t="s">
        <v>377</v>
      </c>
      <c r="I15" s="18" t="s">
        <v>377</v>
      </c>
      <c r="J15" s="18" t="s">
        <v>377</v>
      </c>
      <c r="K15" s="18" t="s">
        <v>378</v>
      </c>
      <c r="L15" s="18" t="s">
        <v>377</v>
      </c>
      <c r="M15" s="18" t="s">
        <v>377</v>
      </c>
      <c r="N15" s="18" t="s">
        <v>377</v>
      </c>
      <c r="O15" s="18" t="s">
        <v>377</v>
      </c>
      <c r="P15" s="18" t="s">
        <v>377</v>
      </c>
      <c r="Q15" s="18" t="s">
        <v>377</v>
      </c>
      <c r="R15" s="18" t="s">
        <v>377</v>
      </c>
      <c r="S15" s="18" t="s">
        <v>377</v>
      </c>
      <c r="T15" s="18" t="s">
        <v>378</v>
      </c>
      <c r="U15" s="18" t="s">
        <v>377</v>
      </c>
      <c r="V15" s="18" t="s">
        <v>377</v>
      </c>
      <c r="W15" s="18" t="s">
        <v>377</v>
      </c>
      <c r="X15" s="18" t="s">
        <v>377</v>
      </c>
      <c r="Y15" s="18" t="s">
        <v>377</v>
      </c>
      <c r="Z15" s="18" t="s">
        <v>377</v>
      </c>
      <c r="AA15" s="18" t="s">
        <v>377</v>
      </c>
      <c r="AB15" s="18" t="s">
        <v>377</v>
      </c>
      <c r="AC15" s="18" t="s">
        <v>377</v>
      </c>
      <c r="AD15" s="18" t="s">
        <v>377</v>
      </c>
      <c r="AE15" s="18" t="s">
        <v>377</v>
      </c>
      <c r="AF15" s="18" t="s">
        <v>377</v>
      </c>
      <c r="AG15" s="18" t="s">
        <v>378</v>
      </c>
      <c r="AH15" s="18" t="s">
        <v>378</v>
      </c>
      <c r="AI15" s="18" t="s">
        <v>377</v>
      </c>
      <c r="AJ15" s="18" t="s">
        <v>377</v>
      </c>
    </row>
    <row r="16" spans="1:36" x14ac:dyDescent="0.25">
      <c r="A16" s="18" t="s">
        <v>415</v>
      </c>
      <c r="B16" s="61" t="s">
        <v>403</v>
      </c>
      <c r="C16" s="61" t="s">
        <v>416</v>
      </c>
      <c r="D16" s="61" t="s">
        <v>417</v>
      </c>
      <c r="E16" s="18">
        <v>13</v>
      </c>
      <c r="F16" s="18" t="s">
        <v>377</v>
      </c>
      <c r="G16" s="18" t="s">
        <v>377</v>
      </c>
      <c r="H16" s="18" t="s">
        <v>377</v>
      </c>
      <c r="I16" s="18" t="s">
        <v>377</v>
      </c>
      <c r="J16" s="18" t="s">
        <v>377</v>
      </c>
      <c r="K16" s="18" t="s">
        <v>378</v>
      </c>
      <c r="L16" s="18" t="s">
        <v>377</v>
      </c>
      <c r="M16" s="18" t="s">
        <v>377</v>
      </c>
      <c r="N16" s="18" t="s">
        <v>377</v>
      </c>
      <c r="O16" s="18" t="s">
        <v>377</v>
      </c>
      <c r="P16" s="18" t="s">
        <v>377</v>
      </c>
      <c r="Q16" s="18" t="s">
        <v>377</v>
      </c>
      <c r="R16" s="18" t="s">
        <v>377</v>
      </c>
      <c r="S16" s="18" t="s">
        <v>377</v>
      </c>
      <c r="T16" s="18" t="s">
        <v>378</v>
      </c>
      <c r="U16" s="18" t="s">
        <v>377</v>
      </c>
      <c r="V16" s="18" t="s">
        <v>377</v>
      </c>
      <c r="W16" s="18" t="s">
        <v>377</v>
      </c>
      <c r="X16" s="18" t="s">
        <v>377</v>
      </c>
      <c r="Y16" s="18" t="s">
        <v>377</v>
      </c>
      <c r="Z16" s="18" t="s">
        <v>377</v>
      </c>
      <c r="AA16" s="18" t="s">
        <v>377</v>
      </c>
      <c r="AB16" s="18" t="s">
        <v>377</v>
      </c>
      <c r="AC16" s="18" t="s">
        <v>377</v>
      </c>
      <c r="AD16" s="18" t="s">
        <v>377</v>
      </c>
      <c r="AE16" s="18" t="s">
        <v>377</v>
      </c>
      <c r="AF16" s="18" t="s">
        <v>377</v>
      </c>
      <c r="AG16" s="18" t="s">
        <v>378</v>
      </c>
      <c r="AH16" s="18" t="s">
        <v>378</v>
      </c>
      <c r="AI16" s="18" t="s">
        <v>377</v>
      </c>
      <c r="AJ16" s="18" t="s">
        <v>377</v>
      </c>
    </row>
    <row r="17" spans="1:36" x14ac:dyDescent="0.25">
      <c r="A17" s="18" t="s">
        <v>418</v>
      </c>
      <c r="B17" s="61" t="s">
        <v>403</v>
      </c>
      <c r="C17" s="61" t="s">
        <v>419</v>
      </c>
      <c r="D17" s="61" t="s">
        <v>420</v>
      </c>
      <c r="E17" s="18">
        <v>14</v>
      </c>
      <c r="F17" s="18" t="s">
        <v>377</v>
      </c>
      <c r="G17" s="18" t="s">
        <v>377</v>
      </c>
      <c r="H17" s="18" t="s">
        <v>377</v>
      </c>
      <c r="I17" s="18" t="s">
        <v>377</v>
      </c>
      <c r="J17" s="18" t="s">
        <v>377</v>
      </c>
      <c r="K17" s="18" t="s">
        <v>378</v>
      </c>
      <c r="L17" s="18" t="s">
        <v>377</v>
      </c>
      <c r="M17" s="18" t="s">
        <v>377</v>
      </c>
      <c r="N17" s="18" t="s">
        <v>377</v>
      </c>
      <c r="O17" s="18" t="s">
        <v>377</v>
      </c>
      <c r="P17" s="18" t="s">
        <v>377</v>
      </c>
      <c r="Q17" s="18" t="s">
        <v>377</v>
      </c>
      <c r="R17" s="18" t="s">
        <v>377</v>
      </c>
      <c r="S17" s="18" t="s">
        <v>377</v>
      </c>
      <c r="T17" s="18" t="s">
        <v>378</v>
      </c>
      <c r="U17" s="18" t="s">
        <v>377</v>
      </c>
      <c r="V17" s="18" t="s">
        <v>377</v>
      </c>
      <c r="W17" s="18" t="s">
        <v>377</v>
      </c>
      <c r="X17" s="18" t="s">
        <v>377</v>
      </c>
      <c r="Y17" s="18" t="s">
        <v>377</v>
      </c>
      <c r="Z17" s="18" t="s">
        <v>377</v>
      </c>
      <c r="AA17" s="18" t="s">
        <v>377</v>
      </c>
      <c r="AB17" s="18" t="s">
        <v>377</v>
      </c>
      <c r="AC17" s="18" t="s">
        <v>377</v>
      </c>
      <c r="AD17" s="18" t="s">
        <v>377</v>
      </c>
      <c r="AE17" s="18" t="s">
        <v>377</v>
      </c>
      <c r="AF17" s="18" t="s">
        <v>377</v>
      </c>
      <c r="AG17" s="18" t="s">
        <v>378</v>
      </c>
      <c r="AH17" s="18" t="s">
        <v>378</v>
      </c>
      <c r="AI17" s="18" t="s">
        <v>377</v>
      </c>
      <c r="AJ17" s="18" t="s">
        <v>377</v>
      </c>
    </row>
    <row r="18" spans="1:36" x14ac:dyDescent="0.25">
      <c r="A18" s="18" t="s">
        <v>421</v>
      </c>
      <c r="B18" s="61" t="s">
        <v>380</v>
      </c>
      <c r="C18" s="61" t="s">
        <v>422</v>
      </c>
      <c r="D18" s="61" t="s">
        <v>423</v>
      </c>
      <c r="E18" s="18">
        <v>15</v>
      </c>
      <c r="F18" s="18" t="s">
        <v>377</v>
      </c>
      <c r="G18" s="18" t="s">
        <v>377</v>
      </c>
      <c r="H18" s="18" t="s">
        <v>377</v>
      </c>
      <c r="I18" s="18" t="s">
        <v>377</v>
      </c>
      <c r="J18" s="18" t="s">
        <v>377</v>
      </c>
      <c r="K18" s="18" t="s">
        <v>378</v>
      </c>
      <c r="L18" s="18" t="s">
        <v>377</v>
      </c>
      <c r="M18" s="18" t="s">
        <v>377</v>
      </c>
      <c r="N18" s="18" t="s">
        <v>377</v>
      </c>
      <c r="O18" s="18" t="s">
        <v>377</v>
      </c>
      <c r="P18" s="18" t="s">
        <v>377</v>
      </c>
      <c r="Q18" s="18" t="s">
        <v>377</v>
      </c>
      <c r="R18" s="18" t="s">
        <v>377</v>
      </c>
      <c r="S18" s="18" t="s">
        <v>377</v>
      </c>
      <c r="T18" s="18" t="s">
        <v>378</v>
      </c>
      <c r="U18" s="18" t="s">
        <v>377</v>
      </c>
      <c r="V18" s="18" t="s">
        <v>377</v>
      </c>
      <c r="W18" s="18" t="s">
        <v>377</v>
      </c>
      <c r="X18" s="18" t="s">
        <v>377</v>
      </c>
      <c r="Y18" s="18" t="s">
        <v>377</v>
      </c>
      <c r="Z18" s="18" t="s">
        <v>377</v>
      </c>
      <c r="AA18" s="18" t="s">
        <v>377</v>
      </c>
      <c r="AB18" s="18" t="s">
        <v>377</v>
      </c>
      <c r="AC18" s="18" t="s">
        <v>377</v>
      </c>
      <c r="AD18" s="18" t="s">
        <v>377</v>
      </c>
      <c r="AE18" s="18" t="s">
        <v>377</v>
      </c>
      <c r="AF18" s="18" t="s">
        <v>377</v>
      </c>
      <c r="AG18" s="18" t="s">
        <v>377</v>
      </c>
      <c r="AH18" s="18" t="s">
        <v>377</v>
      </c>
      <c r="AI18" s="18" t="s">
        <v>377</v>
      </c>
      <c r="AJ18" s="18" t="s">
        <v>377</v>
      </c>
    </row>
    <row r="19" spans="1:36" x14ac:dyDescent="0.25">
      <c r="A19" s="18" t="s">
        <v>424</v>
      </c>
      <c r="B19" s="61" t="s">
        <v>380</v>
      </c>
      <c r="C19" s="61" t="s">
        <v>425</v>
      </c>
      <c r="D19" s="61" t="s">
        <v>426</v>
      </c>
      <c r="E19" s="18">
        <v>16</v>
      </c>
      <c r="F19" s="18" t="s">
        <v>377</v>
      </c>
      <c r="G19" s="18" t="s">
        <v>377</v>
      </c>
      <c r="H19" s="18" t="s">
        <v>377</v>
      </c>
      <c r="I19" s="18" t="s">
        <v>377</v>
      </c>
      <c r="J19" s="18" t="s">
        <v>377</v>
      </c>
      <c r="K19" s="18" t="s">
        <v>378</v>
      </c>
      <c r="L19" s="18" t="s">
        <v>377</v>
      </c>
      <c r="M19" s="18" t="s">
        <v>377</v>
      </c>
      <c r="N19" s="18" t="s">
        <v>377</v>
      </c>
      <c r="O19" s="18" t="s">
        <v>377</v>
      </c>
      <c r="P19" s="18" t="s">
        <v>377</v>
      </c>
      <c r="Q19" s="18" t="s">
        <v>377</v>
      </c>
      <c r="R19" s="18" t="s">
        <v>377</v>
      </c>
      <c r="S19" s="18" t="s">
        <v>377</v>
      </c>
      <c r="T19" s="18" t="s">
        <v>378</v>
      </c>
      <c r="U19" s="18" t="s">
        <v>377</v>
      </c>
      <c r="V19" s="18" t="s">
        <v>377</v>
      </c>
      <c r="W19" s="18" t="s">
        <v>377</v>
      </c>
      <c r="X19" s="18" t="s">
        <v>377</v>
      </c>
      <c r="Y19" s="18" t="s">
        <v>377</v>
      </c>
      <c r="Z19" s="18" t="s">
        <v>377</v>
      </c>
      <c r="AA19" s="18" t="s">
        <v>377</v>
      </c>
      <c r="AB19" s="18" t="s">
        <v>377</v>
      </c>
      <c r="AC19" s="18" t="s">
        <v>377</v>
      </c>
      <c r="AD19" s="18" t="s">
        <v>377</v>
      </c>
      <c r="AE19" s="18" t="s">
        <v>377</v>
      </c>
      <c r="AF19" s="18" t="s">
        <v>377</v>
      </c>
      <c r="AG19" s="18" t="s">
        <v>377</v>
      </c>
      <c r="AH19" s="18" t="s">
        <v>377</v>
      </c>
      <c r="AI19" s="18" t="s">
        <v>377</v>
      </c>
      <c r="AJ19" s="18" t="s">
        <v>377</v>
      </c>
    </row>
    <row r="20" spans="1:36" x14ac:dyDescent="0.25">
      <c r="A20" s="18" t="s">
        <v>427</v>
      </c>
      <c r="B20" s="61" t="s">
        <v>403</v>
      </c>
      <c r="C20" s="61" t="s">
        <v>428</v>
      </c>
      <c r="D20" s="61" t="s">
        <v>429</v>
      </c>
      <c r="E20" s="18">
        <v>17</v>
      </c>
      <c r="F20" s="18" t="s">
        <v>377</v>
      </c>
      <c r="G20" s="18" t="s">
        <v>377</v>
      </c>
      <c r="H20" s="18" t="s">
        <v>377</v>
      </c>
      <c r="I20" s="18" t="s">
        <v>377</v>
      </c>
      <c r="J20" s="18" t="s">
        <v>377</v>
      </c>
      <c r="K20" s="18" t="s">
        <v>378</v>
      </c>
      <c r="L20" s="18" t="s">
        <v>377</v>
      </c>
      <c r="M20" s="18" t="s">
        <v>377</v>
      </c>
      <c r="N20" s="18" t="s">
        <v>377</v>
      </c>
      <c r="O20" s="18" t="s">
        <v>377</v>
      </c>
      <c r="P20" s="18" t="s">
        <v>377</v>
      </c>
      <c r="Q20" s="18" t="s">
        <v>377</v>
      </c>
      <c r="R20" s="18" t="s">
        <v>377</v>
      </c>
      <c r="S20" s="18" t="s">
        <v>377</v>
      </c>
      <c r="T20" s="18" t="s">
        <v>378</v>
      </c>
      <c r="U20" s="18" t="s">
        <v>377</v>
      </c>
      <c r="V20" s="18" t="s">
        <v>377</v>
      </c>
      <c r="W20" s="18" t="s">
        <v>377</v>
      </c>
      <c r="X20" s="18" t="s">
        <v>377</v>
      </c>
      <c r="Y20" s="18" t="s">
        <v>377</v>
      </c>
      <c r="Z20" s="18" t="s">
        <v>377</v>
      </c>
      <c r="AA20" s="18" t="s">
        <v>377</v>
      </c>
      <c r="AB20" s="18" t="s">
        <v>377</v>
      </c>
      <c r="AC20" s="18" t="s">
        <v>377</v>
      </c>
      <c r="AD20" s="18" t="s">
        <v>377</v>
      </c>
      <c r="AE20" s="18" t="s">
        <v>377</v>
      </c>
      <c r="AF20" s="18" t="s">
        <v>377</v>
      </c>
      <c r="AG20" s="18" t="s">
        <v>378</v>
      </c>
      <c r="AH20" s="18" t="s">
        <v>378</v>
      </c>
      <c r="AI20" s="18" t="s">
        <v>377</v>
      </c>
      <c r="AJ20" s="18" t="s">
        <v>377</v>
      </c>
    </row>
    <row r="21" spans="1:36" x14ac:dyDescent="0.25">
      <c r="A21" s="18" t="s">
        <v>430</v>
      </c>
      <c r="B21" s="61" t="s">
        <v>380</v>
      </c>
      <c r="C21" s="61" t="s">
        <v>431</v>
      </c>
      <c r="D21" s="61" t="s">
        <v>432</v>
      </c>
      <c r="E21" s="18">
        <v>18</v>
      </c>
      <c r="F21" s="18" t="s">
        <v>377</v>
      </c>
      <c r="G21" s="18" t="s">
        <v>377</v>
      </c>
      <c r="H21" s="18" t="s">
        <v>377</v>
      </c>
      <c r="I21" s="18" t="s">
        <v>377</v>
      </c>
      <c r="J21" s="18" t="s">
        <v>377</v>
      </c>
      <c r="K21" s="18" t="s">
        <v>378</v>
      </c>
      <c r="L21" s="18" t="s">
        <v>377</v>
      </c>
      <c r="M21" s="18" t="s">
        <v>377</v>
      </c>
      <c r="N21" s="18" t="s">
        <v>377</v>
      </c>
      <c r="O21" s="18" t="s">
        <v>377</v>
      </c>
      <c r="P21" s="18" t="s">
        <v>377</v>
      </c>
      <c r="Q21" s="18" t="s">
        <v>377</v>
      </c>
      <c r="R21" s="18" t="s">
        <v>377</v>
      </c>
      <c r="S21" s="18" t="s">
        <v>377</v>
      </c>
      <c r="T21" s="18" t="s">
        <v>378</v>
      </c>
      <c r="U21" s="18" t="s">
        <v>377</v>
      </c>
      <c r="V21" s="18" t="s">
        <v>377</v>
      </c>
      <c r="W21" s="18" t="s">
        <v>377</v>
      </c>
      <c r="X21" s="18" t="s">
        <v>377</v>
      </c>
      <c r="Y21" s="18" t="s">
        <v>377</v>
      </c>
      <c r="Z21" s="18" t="s">
        <v>377</v>
      </c>
      <c r="AA21" s="18" t="s">
        <v>377</v>
      </c>
      <c r="AB21" s="18" t="s">
        <v>377</v>
      </c>
      <c r="AC21" s="18" t="s">
        <v>377</v>
      </c>
      <c r="AD21" s="18" t="s">
        <v>377</v>
      </c>
      <c r="AE21" s="18" t="s">
        <v>377</v>
      </c>
      <c r="AF21" s="18" t="s">
        <v>377</v>
      </c>
      <c r="AG21" s="18" t="s">
        <v>377</v>
      </c>
      <c r="AH21" s="18" t="s">
        <v>377</v>
      </c>
      <c r="AI21" s="18" t="s">
        <v>377</v>
      </c>
      <c r="AJ21" s="18" t="s">
        <v>377</v>
      </c>
    </row>
    <row r="22" spans="1:36" x14ac:dyDescent="0.25">
      <c r="A22" s="18" t="s">
        <v>433</v>
      </c>
      <c r="B22" s="61" t="s">
        <v>393</v>
      </c>
      <c r="C22" s="61" t="s">
        <v>434</v>
      </c>
      <c r="D22" s="63" t="s">
        <v>435</v>
      </c>
      <c r="E22" s="18">
        <v>19</v>
      </c>
      <c r="F22" s="18" t="s">
        <v>377</v>
      </c>
      <c r="G22" s="18" t="s">
        <v>377</v>
      </c>
      <c r="H22" s="18" t="s">
        <v>377</v>
      </c>
      <c r="I22" s="18" t="s">
        <v>377</v>
      </c>
      <c r="J22" s="18" t="s">
        <v>377</v>
      </c>
      <c r="K22" s="18" t="s">
        <v>377</v>
      </c>
      <c r="L22" s="18" t="s">
        <v>377</v>
      </c>
      <c r="M22" s="18" t="s">
        <v>377</v>
      </c>
      <c r="N22" s="18" t="s">
        <v>377</v>
      </c>
      <c r="O22" s="18" t="s">
        <v>377</v>
      </c>
      <c r="P22" s="18" t="s">
        <v>377</v>
      </c>
      <c r="Q22" s="18" t="s">
        <v>377</v>
      </c>
      <c r="R22" s="18" t="s">
        <v>377</v>
      </c>
      <c r="S22" s="18" t="s">
        <v>377</v>
      </c>
      <c r="T22" s="18" t="s">
        <v>377</v>
      </c>
      <c r="U22" s="18" t="s">
        <v>377</v>
      </c>
      <c r="V22" s="18" t="s">
        <v>377</v>
      </c>
      <c r="W22" s="18" t="s">
        <v>377</v>
      </c>
      <c r="X22" s="18" t="s">
        <v>377</v>
      </c>
      <c r="Y22" s="18" t="s">
        <v>377</v>
      </c>
      <c r="Z22" s="18" t="s">
        <v>377</v>
      </c>
      <c r="AA22" s="18" t="s">
        <v>377</v>
      </c>
      <c r="AB22" s="18" t="s">
        <v>377</v>
      </c>
      <c r="AC22" s="18" t="s">
        <v>377</v>
      </c>
      <c r="AD22" s="18" t="s">
        <v>377</v>
      </c>
      <c r="AE22" s="18" t="s">
        <v>377</v>
      </c>
      <c r="AF22" s="18" t="s">
        <v>377</v>
      </c>
      <c r="AG22" s="18" t="s">
        <v>377</v>
      </c>
      <c r="AH22" s="18" t="s">
        <v>377</v>
      </c>
      <c r="AI22" s="18" t="s">
        <v>377</v>
      </c>
      <c r="AJ22" s="18" t="s">
        <v>377</v>
      </c>
    </row>
    <row r="23" spans="1:36" x14ac:dyDescent="0.25">
      <c r="A23" s="18" t="s">
        <v>436</v>
      </c>
      <c r="B23" s="61" t="s">
        <v>403</v>
      </c>
      <c r="C23" s="61" t="s">
        <v>437</v>
      </c>
      <c r="D23" s="61" t="s">
        <v>438</v>
      </c>
      <c r="E23" s="18">
        <v>20</v>
      </c>
      <c r="F23" s="18" t="s">
        <v>377</v>
      </c>
      <c r="G23" s="18" t="s">
        <v>377</v>
      </c>
      <c r="H23" s="18" t="s">
        <v>377</v>
      </c>
      <c r="I23" s="18" t="s">
        <v>377</v>
      </c>
      <c r="J23" s="18" t="s">
        <v>377</v>
      </c>
      <c r="K23" s="18" t="s">
        <v>378</v>
      </c>
      <c r="L23" s="18" t="s">
        <v>377</v>
      </c>
      <c r="M23" s="18" t="s">
        <v>377</v>
      </c>
      <c r="N23" s="18" t="s">
        <v>377</v>
      </c>
      <c r="O23" s="18" t="s">
        <v>377</v>
      </c>
      <c r="P23" s="18" t="s">
        <v>377</v>
      </c>
      <c r="Q23" s="18" t="s">
        <v>377</v>
      </c>
      <c r="R23" s="18" t="s">
        <v>377</v>
      </c>
      <c r="S23" s="18" t="s">
        <v>377</v>
      </c>
      <c r="T23" s="18" t="s">
        <v>378</v>
      </c>
      <c r="U23" s="18" t="s">
        <v>377</v>
      </c>
      <c r="V23" s="18" t="s">
        <v>377</v>
      </c>
      <c r="W23" s="18" t="s">
        <v>377</v>
      </c>
      <c r="X23" s="18" t="s">
        <v>377</v>
      </c>
      <c r="Y23" s="18" t="s">
        <v>377</v>
      </c>
      <c r="Z23" s="18" t="s">
        <v>377</v>
      </c>
      <c r="AA23" s="18" t="s">
        <v>377</v>
      </c>
      <c r="AB23" s="18" t="s">
        <v>377</v>
      </c>
      <c r="AC23" s="18" t="s">
        <v>377</v>
      </c>
      <c r="AD23" s="18" t="s">
        <v>377</v>
      </c>
      <c r="AE23" s="18" t="s">
        <v>377</v>
      </c>
      <c r="AF23" s="18" t="s">
        <v>377</v>
      </c>
      <c r="AG23" s="18" t="s">
        <v>378</v>
      </c>
      <c r="AH23" s="18" t="s">
        <v>378</v>
      </c>
      <c r="AI23" s="18" t="s">
        <v>377</v>
      </c>
      <c r="AJ23" s="18" t="s">
        <v>377</v>
      </c>
    </row>
    <row r="24" spans="1:36" x14ac:dyDescent="0.25">
      <c r="A24" s="18" t="s">
        <v>439</v>
      </c>
      <c r="B24" s="61" t="s">
        <v>403</v>
      </c>
      <c r="C24" s="61" t="s">
        <v>440</v>
      </c>
      <c r="D24" s="61" t="s">
        <v>441</v>
      </c>
      <c r="E24" s="18">
        <v>21</v>
      </c>
      <c r="F24" s="18" t="s">
        <v>377</v>
      </c>
      <c r="G24" s="18" t="s">
        <v>377</v>
      </c>
      <c r="H24" s="18" t="s">
        <v>377</v>
      </c>
      <c r="I24" s="18" t="s">
        <v>377</v>
      </c>
      <c r="J24" s="18" t="s">
        <v>377</v>
      </c>
      <c r="K24" s="18" t="s">
        <v>378</v>
      </c>
      <c r="L24" s="18" t="s">
        <v>377</v>
      </c>
      <c r="M24" s="18" t="s">
        <v>377</v>
      </c>
      <c r="N24" s="18" t="s">
        <v>377</v>
      </c>
      <c r="O24" s="18" t="s">
        <v>377</v>
      </c>
      <c r="P24" s="18" t="s">
        <v>377</v>
      </c>
      <c r="Q24" s="18" t="s">
        <v>377</v>
      </c>
      <c r="R24" s="18" t="s">
        <v>377</v>
      </c>
      <c r="S24" s="18" t="s">
        <v>377</v>
      </c>
      <c r="T24" s="18" t="s">
        <v>378</v>
      </c>
      <c r="U24" s="18" t="s">
        <v>377</v>
      </c>
      <c r="V24" s="18" t="s">
        <v>377</v>
      </c>
      <c r="W24" s="18" t="s">
        <v>377</v>
      </c>
      <c r="X24" s="18" t="s">
        <v>377</v>
      </c>
      <c r="Y24" s="18" t="s">
        <v>377</v>
      </c>
      <c r="Z24" s="18" t="s">
        <v>377</v>
      </c>
      <c r="AA24" s="18" t="s">
        <v>377</v>
      </c>
      <c r="AB24" s="18" t="s">
        <v>377</v>
      </c>
      <c r="AC24" s="18" t="s">
        <v>377</v>
      </c>
      <c r="AD24" s="18" t="s">
        <v>377</v>
      </c>
      <c r="AE24" s="18" t="s">
        <v>377</v>
      </c>
      <c r="AF24" s="18" t="s">
        <v>377</v>
      </c>
      <c r="AG24" s="18" t="s">
        <v>378</v>
      </c>
      <c r="AH24" s="18" t="s">
        <v>378</v>
      </c>
      <c r="AI24" s="18" t="s">
        <v>377</v>
      </c>
      <c r="AJ24" s="18" t="s">
        <v>377</v>
      </c>
    </row>
    <row r="25" spans="1:36" x14ac:dyDescent="0.25">
      <c r="A25" s="18" t="s">
        <v>442</v>
      </c>
      <c r="B25" s="61" t="s">
        <v>374</v>
      </c>
      <c r="C25" s="61" t="s">
        <v>443</v>
      </c>
      <c r="D25" s="61" t="s">
        <v>444</v>
      </c>
      <c r="E25" s="18">
        <v>22</v>
      </c>
      <c r="F25" s="18" t="s">
        <v>377</v>
      </c>
      <c r="G25" s="18" t="s">
        <v>377</v>
      </c>
      <c r="H25" s="18" t="s">
        <v>377</v>
      </c>
      <c r="I25" s="18" t="s">
        <v>377</v>
      </c>
      <c r="J25" s="18" t="s">
        <v>378</v>
      </c>
      <c r="K25" s="18" t="s">
        <v>378</v>
      </c>
      <c r="L25" s="18" t="s">
        <v>377</v>
      </c>
      <c r="M25" s="18" t="s">
        <v>377</v>
      </c>
      <c r="N25" s="18" t="s">
        <v>377</v>
      </c>
      <c r="O25" s="18" t="s">
        <v>377</v>
      </c>
      <c r="P25" s="18" t="s">
        <v>377</v>
      </c>
      <c r="Q25" s="18" t="s">
        <v>377</v>
      </c>
      <c r="R25" s="18" t="s">
        <v>377</v>
      </c>
      <c r="S25" s="18" t="s">
        <v>378</v>
      </c>
      <c r="T25" s="18" t="s">
        <v>378</v>
      </c>
      <c r="U25" s="18" t="s">
        <v>378</v>
      </c>
      <c r="V25" s="18" t="s">
        <v>377</v>
      </c>
      <c r="W25" s="18" t="s">
        <v>377</v>
      </c>
      <c r="X25" s="18" t="s">
        <v>377</v>
      </c>
      <c r="Y25" s="18" t="s">
        <v>377</v>
      </c>
      <c r="Z25" s="18" t="s">
        <v>378</v>
      </c>
      <c r="AA25" s="18" t="s">
        <v>378</v>
      </c>
      <c r="AB25" s="18" t="s">
        <v>378</v>
      </c>
      <c r="AC25" s="18" t="s">
        <v>377</v>
      </c>
      <c r="AD25" s="18" t="s">
        <v>377</v>
      </c>
      <c r="AE25" s="18" t="s">
        <v>377</v>
      </c>
      <c r="AF25" s="18" t="s">
        <v>378</v>
      </c>
      <c r="AG25" s="18" t="s">
        <v>378</v>
      </c>
      <c r="AH25" s="18" t="s">
        <v>378</v>
      </c>
      <c r="AI25" s="18" t="s">
        <v>377</v>
      </c>
      <c r="AJ25" s="18" t="s">
        <v>377</v>
      </c>
    </row>
    <row r="26" spans="1:36" x14ac:dyDescent="0.25">
      <c r="A26" s="18" t="s">
        <v>445</v>
      </c>
      <c r="B26" s="61" t="s">
        <v>380</v>
      </c>
      <c r="C26" s="61" t="s">
        <v>446</v>
      </c>
      <c r="D26" s="61" t="s">
        <v>447</v>
      </c>
      <c r="E26" s="18">
        <v>23</v>
      </c>
      <c r="F26" s="18" t="s">
        <v>377</v>
      </c>
      <c r="G26" s="18" t="s">
        <v>377</v>
      </c>
      <c r="H26" s="18" t="s">
        <v>377</v>
      </c>
      <c r="I26" s="18" t="s">
        <v>377</v>
      </c>
      <c r="J26" s="18" t="s">
        <v>377</v>
      </c>
      <c r="K26" s="18" t="s">
        <v>378</v>
      </c>
      <c r="L26" s="18" t="s">
        <v>377</v>
      </c>
      <c r="M26" s="18" t="s">
        <v>377</v>
      </c>
      <c r="N26" s="18" t="s">
        <v>377</v>
      </c>
      <c r="O26" s="18" t="s">
        <v>377</v>
      </c>
      <c r="P26" s="18" t="s">
        <v>377</v>
      </c>
      <c r="Q26" s="18" t="s">
        <v>377</v>
      </c>
      <c r="R26" s="18" t="s">
        <v>377</v>
      </c>
      <c r="S26" s="18" t="s">
        <v>377</v>
      </c>
      <c r="T26" s="18" t="s">
        <v>378</v>
      </c>
      <c r="U26" s="18" t="s">
        <v>377</v>
      </c>
      <c r="V26" s="18" t="s">
        <v>377</v>
      </c>
      <c r="W26" s="18" t="s">
        <v>377</v>
      </c>
      <c r="X26" s="18" t="s">
        <v>377</v>
      </c>
      <c r="Y26" s="18" t="s">
        <v>377</v>
      </c>
      <c r="Z26" s="18" t="s">
        <v>377</v>
      </c>
      <c r="AA26" s="18" t="s">
        <v>377</v>
      </c>
      <c r="AB26" s="18" t="s">
        <v>377</v>
      </c>
      <c r="AC26" s="18" t="s">
        <v>377</v>
      </c>
      <c r="AD26" s="18" t="s">
        <v>377</v>
      </c>
      <c r="AE26" s="18" t="s">
        <v>377</v>
      </c>
      <c r="AF26" s="18" t="s">
        <v>377</v>
      </c>
      <c r="AG26" s="18" t="s">
        <v>378</v>
      </c>
      <c r="AH26" s="18" t="s">
        <v>378</v>
      </c>
      <c r="AI26" s="18" t="s">
        <v>377</v>
      </c>
      <c r="AJ26" s="18" t="s">
        <v>377</v>
      </c>
    </row>
    <row r="27" spans="1:36" x14ac:dyDescent="0.25">
      <c r="A27" s="18" t="s">
        <v>448</v>
      </c>
      <c r="B27" s="61" t="s">
        <v>403</v>
      </c>
      <c r="C27" s="61" t="s">
        <v>449</v>
      </c>
      <c r="D27" s="61" t="s">
        <v>450</v>
      </c>
      <c r="E27" s="18">
        <v>24</v>
      </c>
      <c r="F27" s="18" t="s">
        <v>377</v>
      </c>
      <c r="G27" s="18" t="s">
        <v>377</v>
      </c>
      <c r="H27" s="18" t="s">
        <v>377</v>
      </c>
      <c r="I27" s="18" t="s">
        <v>377</v>
      </c>
      <c r="J27" s="18" t="s">
        <v>377</v>
      </c>
      <c r="K27" s="18" t="s">
        <v>377</v>
      </c>
      <c r="L27" s="18" t="s">
        <v>377</v>
      </c>
      <c r="M27" s="18" t="s">
        <v>377</v>
      </c>
      <c r="N27" s="18" t="s">
        <v>377</v>
      </c>
      <c r="O27" s="18" t="s">
        <v>377</v>
      </c>
      <c r="P27" s="18" t="s">
        <v>377</v>
      </c>
      <c r="Q27" s="18" t="s">
        <v>377</v>
      </c>
      <c r="R27" s="18" t="s">
        <v>377</v>
      </c>
      <c r="S27" s="18" t="s">
        <v>377</v>
      </c>
      <c r="T27" s="18" t="s">
        <v>377</v>
      </c>
      <c r="U27" s="18" t="s">
        <v>377</v>
      </c>
      <c r="V27" s="18" t="s">
        <v>377</v>
      </c>
      <c r="W27" s="18" t="s">
        <v>377</v>
      </c>
      <c r="X27" s="18" t="s">
        <v>377</v>
      </c>
      <c r="Y27" s="18" t="s">
        <v>377</v>
      </c>
      <c r="Z27" s="18" t="s">
        <v>377</v>
      </c>
      <c r="AA27" s="18" t="s">
        <v>377</v>
      </c>
      <c r="AB27" s="18" t="s">
        <v>377</v>
      </c>
      <c r="AC27" s="18" t="s">
        <v>377</v>
      </c>
      <c r="AD27" s="18" t="s">
        <v>377</v>
      </c>
      <c r="AE27" s="18" t="s">
        <v>377</v>
      </c>
      <c r="AF27" s="18" t="s">
        <v>377</v>
      </c>
      <c r="AG27" s="18" t="s">
        <v>377</v>
      </c>
      <c r="AH27" s="18" t="s">
        <v>378</v>
      </c>
      <c r="AI27" s="18" t="s">
        <v>377</v>
      </c>
      <c r="AJ27" s="18" t="s">
        <v>377</v>
      </c>
    </row>
    <row r="28" spans="1:36" x14ac:dyDescent="0.25">
      <c r="A28" s="18" t="s">
        <v>451</v>
      </c>
      <c r="B28" s="61" t="s">
        <v>403</v>
      </c>
      <c r="C28" s="61" t="s">
        <v>452</v>
      </c>
      <c r="D28" s="61" t="s">
        <v>453</v>
      </c>
      <c r="E28" s="18">
        <v>25</v>
      </c>
      <c r="F28" s="18" t="s">
        <v>377</v>
      </c>
      <c r="G28" s="18" t="s">
        <v>377</v>
      </c>
      <c r="H28" s="18" t="s">
        <v>377</v>
      </c>
      <c r="I28" s="18" t="s">
        <v>377</v>
      </c>
      <c r="J28" s="18" t="s">
        <v>377</v>
      </c>
      <c r="K28" s="18" t="s">
        <v>378</v>
      </c>
      <c r="L28" s="18" t="s">
        <v>377</v>
      </c>
      <c r="M28" s="18" t="s">
        <v>377</v>
      </c>
      <c r="N28" s="18" t="s">
        <v>377</v>
      </c>
      <c r="O28" s="18" t="s">
        <v>377</v>
      </c>
      <c r="P28" s="18" t="s">
        <v>377</v>
      </c>
      <c r="Q28" s="18" t="s">
        <v>377</v>
      </c>
      <c r="R28" s="18" t="s">
        <v>377</v>
      </c>
      <c r="S28" s="18" t="s">
        <v>377</v>
      </c>
      <c r="T28" s="18" t="s">
        <v>378</v>
      </c>
      <c r="U28" s="18" t="s">
        <v>377</v>
      </c>
      <c r="V28" s="18" t="s">
        <v>377</v>
      </c>
      <c r="W28" s="18" t="s">
        <v>377</v>
      </c>
      <c r="X28" s="18" t="s">
        <v>377</v>
      </c>
      <c r="Y28" s="18" t="s">
        <v>377</v>
      </c>
      <c r="Z28" s="18" t="s">
        <v>377</v>
      </c>
      <c r="AA28" s="18" t="s">
        <v>377</v>
      </c>
      <c r="AB28" s="18" t="s">
        <v>377</v>
      </c>
      <c r="AC28" s="18" t="s">
        <v>377</v>
      </c>
      <c r="AD28" s="18" t="s">
        <v>377</v>
      </c>
      <c r="AE28" s="18" t="s">
        <v>377</v>
      </c>
      <c r="AF28" s="18" t="s">
        <v>377</v>
      </c>
      <c r="AG28" s="18" t="s">
        <v>378</v>
      </c>
      <c r="AH28" s="18" t="s">
        <v>378</v>
      </c>
      <c r="AI28" s="18" t="s">
        <v>377</v>
      </c>
      <c r="AJ28" s="18" t="s">
        <v>377</v>
      </c>
    </row>
    <row r="29" spans="1:36" x14ac:dyDescent="0.25">
      <c r="A29" s="18" t="s">
        <v>12</v>
      </c>
      <c r="B29" s="61" t="s">
        <v>393</v>
      </c>
      <c r="C29" s="61" t="s">
        <v>454</v>
      </c>
      <c r="D29" s="61" t="s">
        <v>455</v>
      </c>
      <c r="E29" s="18">
        <v>26</v>
      </c>
      <c r="F29" s="18" t="s">
        <v>377</v>
      </c>
      <c r="G29" s="18" t="s">
        <v>377</v>
      </c>
      <c r="H29" s="18" t="s">
        <v>377</v>
      </c>
      <c r="I29" s="18" t="s">
        <v>377</v>
      </c>
      <c r="J29" s="18" t="s">
        <v>377</v>
      </c>
      <c r="K29" s="18" t="s">
        <v>377</v>
      </c>
      <c r="L29" s="18" t="s">
        <v>377</v>
      </c>
      <c r="M29" s="18" t="s">
        <v>377</v>
      </c>
      <c r="N29" s="18" t="s">
        <v>377</v>
      </c>
      <c r="O29" s="18" t="s">
        <v>377</v>
      </c>
      <c r="P29" s="18" t="s">
        <v>377</v>
      </c>
      <c r="Q29" s="18" t="s">
        <v>377</v>
      </c>
      <c r="R29" s="18" t="s">
        <v>377</v>
      </c>
      <c r="S29" s="18" t="s">
        <v>377</v>
      </c>
      <c r="T29" s="18" t="s">
        <v>377</v>
      </c>
      <c r="U29" s="18" t="s">
        <v>377</v>
      </c>
      <c r="V29" s="18" t="s">
        <v>377</v>
      </c>
      <c r="W29" s="18" t="s">
        <v>377</v>
      </c>
      <c r="X29" s="18" t="s">
        <v>377</v>
      </c>
      <c r="Y29" s="18" t="s">
        <v>377</v>
      </c>
      <c r="Z29" s="18" t="s">
        <v>377</v>
      </c>
      <c r="AA29" s="18" t="s">
        <v>377</v>
      </c>
      <c r="AB29" s="18" t="s">
        <v>377</v>
      </c>
      <c r="AC29" s="18" t="s">
        <v>377</v>
      </c>
      <c r="AD29" s="18" t="s">
        <v>377</v>
      </c>
      <c r="AE29" s="18" t="s">
        <v>377</v>
      </c>
      <c r="AF29" s="18" t="s">
        <v>377</v>
      </c>
      <c r="AG29" s="18" t="s">
        <v>377</v>
      </c>
      <c r="AH29" s="18" t="s">
        <v>377</v>
      </c>
      <c r="AI29" s="18" t="s">
        <v>377</v>
      </c>
      <c r="AJ29" s="18" t="s">
        <v>377</v>
      </c>
    </row>
    <row r="30" spans="1:36" x14ac:dyDescent="0.25">
      <c r="A30" s="18" t="s">
        <v>456</v>
      </c>
      <c r="B30" s="61" t="s">
        <v>403</v>
      </c>
      <c r="C30" s="61" t="s">
        <v>457</v>
      </c>
      <c r="D30" s="61" t="s">
        <v>458</v>
      </c>
      <c r="E30" s="18">
        <v>27</v>
      </c>
      <c r="F30" s="18" t="s">
        <v>377</v>
      </c>
      <c r="G30" s="18" t="s">
        <v>377</v>
      </c>
      <c r="H30" s="18" t="s">
        <v>377</v>
      </c>
      <c r="I30" s="18" t="s">
        <v>377</v>
      </c>
      <c r="J30" s="18" t="s">
        <v>377</v>
      </c>
      <c r="K30" s="18" t="s">
        <v>378</v>
      </c>
      <c r="L30" s="18" t="s">
        <v>377</v>
      </c>
      <c r="M30" s="18" t="s">
        <v>377</v>
      </c>
      <c r="N30" s="18" t="s">
        <v>377</v>
      </c>
      <c r="O30" s="18" t="s">
        <v>377</v>
      </c>
      <c r="P30" s="18" t="s">
        <v>377</v>
      </c>
      <c r="Q30" s="18" t="s">
        <v>377</v>
      </c>
      <c r="R30" s="18" t="s">
        <v>377</v>
      </c>
      <c r="S30" s="18" t="s">
        <v>377</v>
      </c>
      <c r="T30" s="18" t="s">
        <v>378</v>
      </c>
      <c r="U30" s="18" t="s">
        <v>377</v>
      </c>
      <c r="V30" s="18" t="s">
        <v>377</v>
      </c>
      <c r="W30" s="18" t="s">
        <v>377</v>
      </c>
      <c r="X30" s="18" t="s">
        <v>377</v>
      </c>
      <c r="Y30" s="18" t="s">
        <v>377</v>
      </c>
      <c r="Z30" s="18" t="s">
        <v>377</v>
      </c>
      <c r="AA30" s="18" t="s">
        <v>377</v>
      </c>
      <c r="AB30" s="18" t="s">
        <v>377</v>
      </c>
      <c r="AC30" s="18" t="s">
        <v>377</v>
      </c>
      <c r="AD30" s="18" t="s">
        <v>377</v>
      </c>
      <c r="AE30" s="18" t="s">
        <v>377</v>
      </c>
      <c r="AF30" s="18" t="s">
        <v>377</v>
      </c>
      <c r="AG30" s="18" t="s">
        <v>378</v>
      </c>
      <c r="AH30" s="18" t="s">
        <v>378</v>
      </c>
      <c r="AI30" s="18" t="s">
        <v>377</v>
      </c>
      <c r="AJ30" s="18" t="s">
        <v>377</v>
      </c>
    </row>
    <row r="33" spans="2:2" x14ac:dyDescent="0.25">
      <c r="B33" s="61"/>
    </row>
    <row r="34" spans="2:2" x14ac:dyDescent="0.25">
      <c r="B34" s="61"/>
    </row>
    <row r="35" spans="2:2" x14ac:dyDescent="0.25">
      <c r="B35" s="61"/>
    </row>
    <row r="36" spans="2:2" x14ac:dyDescent="0.25">
      <c r="B36" s="61"/>
    </row>
    <row r="52" spans="8:8" x14ac:dyDescent="0.25">
      <c r="H52" s="62"/>
    </row>
  </sheetData>
  <sortState xmlns:xlrd2="http://schemas.microsoft.com/office/spreadsheetml/2017/richdata2"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78"/>
  <sheetViews>
    <sheetView showGridLines="0" topLeftCell="A48" zoomScaleNormal="100" zoomScaleSheetLayoutView="100" workbookViewId="0">
      <selection activeCell="C67" sqref="C67:S72"/>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27</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28</v>
      </c>
      <c r="D11" s="87"/>
      <c r="E11" s="87"/>
      <c r="F11" s="87"/>
      <c r="G11" s="87"/>
      <c r="H11" s="87"/>
      <c r="I11" s="87"/>
      <c r="J11" s="87"/>
      <c r="K11" s="87"/>
      <c r="L11" s="87"/>
      <c r="M11" s="87"/>
      <c r="N11" s="87"/>
      <c r="O11" s="87"/>
      <c r="P11" s="87"/>
      <c r="Q11" s="87"/>
      <c r="R11" s="87"/>
      <c r="S11" s="88"/>
      <c r="T11" s="9"/>
    </row>
    <row r="12" spans="2:20" ht="15" customHeight="1" x14ac:dyDescent="0.25">
      <c r="B12" s="9"/>
      <c r="C12" s="89"/>
      <c r="D12" s="90"/>
      <c r="E12" s="90"/>
      <c r="F12" s="90"/>
      <c r="G12" s="90"/>
      <c r="H12" s="90"/>
      <c r="I12" s="90"/>
      <c r="J12" s="90"/>
      <c r="K12" s="90"/>
      <c r="L12" s="90"/>
      <c r="M12" s="90"/>
      <c r="N12" s="90"/>
      <c r="O12" s="90"/>
      <c r="P12" s="90"/>
      <c r="Q12" s="90"/>
      <c r="R12" s="90"/>
      <c r="S12" s="91"/>
      <c r="T12" s="9"/>
    </row>
    <row r="13" spans="2:20" ht="15" customHeight="1" x14ac:dyDescent="0.25">
      <c r="B13" s="9"/>
      <c r="C13" s="95"/>
      <c r="D13" s="90"/>
      <c r="E13" s="90"/>
      <c r="F13" s="90"/>
      <c r="G13" s="90"/>
      <c r="H13" s="90"/>
      <c r="I13" s="90"/>
      <c r="J13" s="90"/>
      <c r="K13" s="90"/>
      <c r="L13" s="90"/>
      <c r="M13" s="90"/>
      <c r="N13" s="90"/>
      <c r="O13" s="90"/>
      <c r="P13" s="90"/>
      <c r="Q13" s="90"/>
      <c r="R13" s="90"/>
      <c r="S13" s="91"/>
      <c r="T13" s="9"/>
    </row>
    <row r="14" spans="2:20" ht="18" customHeight="1" x14ac:dyDescent="0.25">
      <c r="B14" s="9"/>
      <c r="C14" s="92"/>
      <c r="D14" s="93"/>
      <c r="E14" s="93"/>
      <c r="F14" s="93"/>
      <c r="G14" s="93"/>
      <c r="H14" s="93"/>
      <c r="I14" s="93"/>
      <c r="J14" s="93"/>
      <c r="K14" s="93"/>
      <c r="L14" s="93"/>
      <c r="M14" s="93"/>
      <c r="N14" s="93"/>
      <c r="O14" s="93"/>
      <c r="P14" s="93"/>
      <c r="Q14" s="93"/>
      <c r="R14" s="93"/>
      <c r="S14" s="94"/>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4</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IF(F16="","",LOOKUP('Pg1'!F16,Níveis!B1:C5))</f>
        <v>Existe um organismo gestor estruturado e as atribuições institucionais são desempenhadas, embora existam problemas de falta de recursos materiais e humanos.</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97" t="s">
        <v>31</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32</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33</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ht="10.5" customHeight="1" x14ac:dyDescent="0.25">
      <c r="B35" s="9"/>
      <c r="C35" s="92"/>
      <c r="D35" s="93"/>
      <c r="E35" s="93"/>
      <c r="F35" s="93"/>
      <c r="G35" s="93"/>
      <c r="H35" s="93"/>
      <c r="I35" s="93"/>
      <c r="J35" s="93"/>
      <c r="K35" s="93"/>
      <c r="L35" s="93"/>
      <c r="M35" s="93"/>
      <c r="N35" s="93"/>
      <c r="O35" s="93"/>
      <c r="P35" s="93"/>
      <c r="Q35" s="93"/>
      <c r="R35" s="93"/>
      <c r="S35" s="94"/>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23" t="s">
        <v>29</v>
      </c>
      <c r="D37" s="9"/>
      <c r="E37" s="9"/>
      <c r="F37" s="32">
        <v>3</v>
      </c>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96" t="str">
        <f>IF(F37="","",LOOKUP('Pg1'!F37,Níveis!B6:C8))</f>
        <v>O organismo gestor dispõe de processos gerenciais e administrativos com fluxo e procedimentos bem estabelecidos (normas, manuais, rotinas operacionais) para a execução da maioria de suas atribuições institucionais.</v>
      </c>
      <c r="D39" s="87"/>
      <c r="E39" s="87"/>
      <c r="F39" s="87"/>
      <c r="G39" s="87"/>
      <c r="H39" s="87"/>
      <c r="I39" s="87"/>
      <c r="J39" s="87"/>
      <c r="K39" s="87"/>
      <c r="L39" s="87"/>
      <c r="M39" s="87"/>
      <c r="N39" s="87"/>
      <c r="O39" s="87"/>
      <c r="P39" s="87"/>
      <c r="Q39" s="87"/>
      <c r="R39" s="87"/>
      <c r="S39" s="88"/>
      <c r="T39" s="9"/>
    </row>
    <row r="40" spans="2:20" x14ac:dyDescent="0.25">
      <c r="B40" s="9"/>
      <c r="C40" s="95"/>
      <c r="D40" s="90"/>
      <c r="E40" s="90"/>
      <c r="F40" s="90"/>
      <c r="G40" s="90"/>
      <c r="H40" s="90"/>
      <c r="I40" s="90"/>
      <c r="J40" s="90"/>
      <c r="K40" s="90"/>
      <c r="L40" s="90"/>
      <c r="M40" s="90"/>
      <c r="N40" s="90"/>
      <c r="O40" s="90"/>
      <c r="P40" s="90"/>
      <c r="Q40" s="90"/>
      <c r="R40" s="90"/>
      <c r="S40" s="91"/>
      <c r="T40" s="9"/>
    </row>
    <row r="41" spans="2:20" x14ac:dyDescent="0.25">
      <c r="B41" s="9"/>
      <c r="C41" s="92"/>
      <c r="D41" s="93"/>
      <c r="E41" s="93"/>
      <c r="F41" s="93"/>
      <c r="G41" s="93"/>
      <c r="H41" s="93"/>
      <c r="I41" s="93"/>
      <c r="J41" s="93"/>
      <c r="K41" s="93"/>
      <c r="L41" s="93"/>
      <c r="M41" s="93"/>
      <c r="N41" s="93"/>
      <c r="O41" s="93"/>
      <c r="P41" s="93"/>
      <c r="Q41" s="93"/>
      <c r="R41" s="93"/>
      <c r="S41" s="94"/>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0" t="s">
        <v>30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97" t="s">
        <v>34</v>
      </c>
      <c r="D45" s="98"/>
      <c r="E45" s="98"/>
      <c r="F45" s="98"/>
      <c r="G45" s="98"/>
      <c r="H45" s="98"/>
      <c r="I45" s="98"/>
      <c r="J45" s="98"/>
      <c r="K45" s="98"/>
      <c r="L45" s="98"/>
      <c r="M45" s="98"/>
      <c r="N45" s="98"/>
      <c r="O45" s="98"/>
      <c r="P45" s="98"/>
      <c r="Q45" s="98"/>
      <c r="R45" s="98"/>
      <c r="S45" s="99"/>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3"/>
      <c r="D50" s="104"/>
      <c r="E50" s="104"/>
      <c r="F50" s="104"/>
      <c r="G50" s="104"/>
      <c r="H50" s="104"/>
      <c r="I50" s="104"/>
      <c r="J50" s="104"/>
      <c r="K50" s="104"/>
      <c r="L50" s="104"/>
      <c r="M50" s="104"/>
      <c r="N50" s="104"/>
      <c r="O50" s="104"/>
      <c r="P50" s="104"/>
      <c r="Q50" s="104"/>
      <c r="R50" s="104"/>
      <c r="S50" s="105"/>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0" t="s">
        <v>35</v>
      </c>
      <c r="D52" s="29"/>
      <c r="E52" s="29"/>
      <c r="F52" s="23"/>
      <c r="G52" s="23"/>
      <c r="H52" s="23"/>
      <c r="I52" s="23"/>
      <c r="J52" s="23"/>
      <c r="K52" s="23"/>
      <c r="L52" s="23"/>
      <c r="M52" s="64"/>
      <c r="N52" s="64"/>
      <c r="O52" s="23"/>
      <c r="P52" s="23"/>
      <c r="Q52" s="23"/>
      <c r="R52" s="23"/>
      <c r="S52" s="23"/>
      <c r="T52" s="9"/>
    </row>
    <row r="53" spans="2:20" ht="6" customHeight="1" x14ac:dyDescent="0.25">
      <c r="B53" s="9"/>
      <c r="C53" s="20"/>
      <c r="D53" s="29"/>
      <c r="E53" s="29"/>
      <c r="F53" s="23"/>
      <c r="G53" s="23"/>
      <c r="H53" s="23"/>
      <c r="I53" s="23"/>
      <c r="J53" s="23"/>
      <c r="K53" s="23"/>
      <c r="L53" s="23"/>
      <c r="M53" s="64"/>
      <c r="N53" s="64"/>
      <c r="O53" s="23"/>
      <c r="P53" s="23"/>
      <c r="Q53" s="23"/>
      <c r="R53" s="23"/>
      <c r="S53" s="23"/>
      <c r="T53" s="9"/>
    </row>
    <row r="54" spans="2:20" x14ac:dyDescent="0.25">
      <c r="B54" s="9"/>
      <c r="C54" s="86" t="s">
        <v>36</v>
      </c>
      <c r="D54" s="87"/>
      <c r="E54" s="87"/>
      <c r="F54" s="87"/>
      <c r="G54" s="87"/>
      <c r="H54" s="87"/>
      <c r="I54" s="87"/>
      <c r="J54" s="87"/>
      <c r="K54" s="87"/>
      <c r="L54" s="87"/>
      <c r="M54" s="87"/>
      <c r="N54" s="87"/>
      <c r="O54" s="87"/>
      <c r="P54" s="87"/>
      <c r="Q54" s="87"/>
      <c r="R54" s="87"/>
      <c r="S54" s="88"/>
      <c r="T54" s="9"/>
    </row>
    <row r="55" spans="2:20" x14ac:dyDescent="0.25">
      <c r="B55" s="9"/>
      <c r="C55" s="89"/>
      <c r="D55" s="90"/>
      <c r="E55" s="90"/>
      <c r="F55" s="90"/>
      <c r="G55" s="90"/>
      <c r="H55" s="90"/>
      <c r="I55" s="90"/>
      <c r="J55" s="90"/>
      <c r="K55" s="90"/>
      <c r="L55" s="90"/>
      <c r="M55" s="90"/>
      <c r="N55" s="90"/>
      <c r="O55" s="90"/>
      <c r="P55" s="90"/>
      <c r="Q55" s="90"/>
      <c r="R55" s="90"/>
      <c r="S55" s="91"/>
      <c r="T55" s="9"/>
    </row>
    <row r="56" spans="2:20" x14ac:dyDescent="0.25">
      <c r="B56" s="9"/>
      <c r="C56" s="95"/>
      <c r="D56" s="90"/>
      <c r="E56" s="90"/>
      <c r="F56" s="90"/>
      <c r="G56" s="90"/>
      <c r="H56" s="90"/>
      <c r="I56" s="90"/>
      <c r="J56" s="90"/>
      <c r="K56" s="90"/>
      <c r="L56" s="90"/>
      <c r="M56" s="90"/>
      <c r="N56" s="90"/>
      <c r="O56" s="90"/>
      <c r="P56" s="90"/>
      <c r="Q56" s="90"/>
      <c r="R56" s="90"/>
      <c r="S56" s="91"/>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23" t="s">
        <v>29</v>
      </c>
      <c r="D59" s="9"/>
      <c r="E59" s="9"/>
      <c r="F59" s="32">
        <v>4</v>
      </c>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6" t="str">
        <f>IF(F59="","",LOOKUP('Pg1'!F59,Níveis!B9:C12))</f>
        <v>Há um arcabouço completo, com política estadual de recursos hídricos estabelecida por Lei, bem como a maioria dos regulamentos e normativos complementares necessários à adequada gestão.</v>
      </c>
      <c r="D61" s="87"/>
      <c r="E61" s="87"/>
      <c r="F61" s="87"/>
      <c r="G61" s="87"/>
      <c r="H61" s="87"/>
      <c r="I61" s="87"/>
      <c r="J61" s="87"/>
      <c r="K61" s="87"/>
      <c r="L61" s="87"/>
      <c r="M61" s="87"/>
      <c r="N61" s="87"/>
      <c r="O61" s="87"/>
      <c r="P61" s="87"/>
      <c r="Q61" s="87"/>
      <c r="R61" s="87"/>
      <c r="S61" s="88"/>
      <c r="T61" s="9"/>
    </row>
    <row r="62" spans="2:20" x14ac:dyDescent="0.25">
      <c r="B62" s="9"/>
      <c r="C62" s="95"/>
      <c r="D62" s="90"/>
      <c r="E62" s="90"/>
      <c r="F62" s="90"/>
      <c r="G62" s="90"/>
      <c r="H62" s="90"/>
      <c r="I62" s="90"/>
      <c r="J62" s="90"/>
      <c r="K62" s="90"/>
      <c r="L62" s="90"/>
      <c r="M62" s="90"/>
      <c r="N62" s="90"/>
      <c r="O62" s="90"/>
      <c r="P62" s="90"/>
      <c r="Q62" s="90"/>
      <c r="R62" s="90"/>
      <c r="S62" s="91"/>
      <c r="T62" s="9"/>
    </row>
    <row r="63" spans="2:20" x14ac:dyDescent="0.25">
      <c r="B63" s="9"/>
      <c r="C63" s="92"/>
      <c r="D63" s="93"/>
      <c r="E63" s="93"/>
      <c r="F63" s="93"/>
      <c r="G63" s="93"/>
      <c r="H63" s="93"/>
      <c r="I63" s="93"/>
      <c r="J63" s="93"/>
      <c r="K63" s="93"/>
      <c r="L63" s="93"/>
      <c r="M63" s="93"/>
      <c r="N63" s="93"/>
      <c r="O63" s="93"/>
      <c r="P63" s="93"/>
      <c r="Q63" s="93"/>
      <c r="R63" s="93"/>
      <c r="S63" s="94"/>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0" t="s">
        <v>30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97" t="s">
        <v>37</v>
      </c>
      <c r="D67" s="98"/>
      <c r="E67" s="98"/>
      <c r="F67" s="98"/>
      <c r="G67" s="98"/>
      <c r="H67" s="98"/>
      <c r="I67" s="98"/>
      <c r="J67" s="98"/>
      <c r="K67" s="98"/>
      <c r="L67" s="98"/>
      <c r="M67" s="98"/>
      <c r="N67" s="98"/>
      <c r="O67" s="98"/>
      <c r="P67" s="98"/>
      <c r="Q67" s="98"/>
      <c r="R67" s="98"/>
      <c r="S67" s="99"/>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65.25" customHeight="1" x14ac:dyDescent="0.25">
      <c r="B71" s="9"/>
      <c r="C71" s="100"/>
      <c r="D71" s="101"/>
      <c r="E71" s="101"/>
      <c r="F71" s="101"/>
      <c r="G71" s="101"/>
      <c r="H71" s="101"/>
      <c r="I71" s="101"/>
      <c r="J71" s="101"/>
      <c r="K71" s="101"/>
      <c r="L71" s="101"/>
      <c r="M71" s="101"/>
      <c r="N71" s="101"/>
      <c r="O71" s="101"/>
      <c r="P71" s="101"/>
      <c r="Q71" s="101"/>
      <c r="R71" s="101"/>
      <c r="S71" s="102"/>
      <c r="T71" s="9"/>
    </row>
    <row r="72" spans="2:20" ht="92.25" customHeight="1" x14ac:dyDescent="0.25">
      <c r="B72" s="9"/>
      <c r="C72" s="103"/>
      <c r="D72" s="104"/>
      <c r="E72" s="104"/>
      <c r="F72" s="104"/>
      <c r="G72" s="104"/>
      <c r="H72" s="104"/>
      <c r="I72" s="104"/>
      <c r="J72" s="104"/>
      <c r="K72" s="104"/>
      <c r="L72" s="104"/>
      <c r="M72" s="104"/>
      <c r="N72" s="104"/>
      <c r="O72" s="104"/>
      <c r="P72" s="104"/>
      <c r="Q72" s="104"/>
      <c r="R72" s="104"/>
      <c r="S72" s="105"/>
      <c r="T72" s="9"/>
    </row>
    <row r="73" spans="2:20" x14ac:dyDescent="0.25">
      <c r="B73" s="9"/>
      <c r="C73" s="31"/>
      <c r="D73" s="31"/>
      <c r="E73" s="31"/>
      <c r="F73" s="31"/>
      <c r="G73" s="31"/>
      <c r="H73" s="31"/>
      <c r="I73" s="31"/>
      <c r="J73" s="31"/>
      <c r="K73" s="31"/>
      <c r="L73" s="31"/>
      <c r="M73" s="31"/>
      <c r="N73" s="31"/>
      <c r="O73" s="31"/>
      <c r="P73" s="31"/>
      <c r="Q73" s="31"/>
      <c r="R73" s="31"/>
      <c r="S73" s="31"/>
      <c r="T73" s="9"/>
    </row>
    <row r="74" spans="2:20" x14ac:dyDescent="0.25">
      <c r="B74" s="9"/>
      <c r="C74" s="107"/>
      <c r="D74" s="107"/>
      <c r="E74" s="107"/>
      <c r="F74" s="107"/>
      <c r="G74" s="107"/>
      <c r="H74" s="107"/>
      <c r="I74" s="107"/>
      <c r="J74" s="107"/>
      <c r="K74" s="9"/>
      <c r="L74" s="107"/>
      <c r="M74" s="107"/>
      <c r="N74" s="107"/>
      <c r="O74" s="107"/>
      <c r="P74" s="107"/>
      <c r="Q74" s="107"/>
      <c r="R74" s="107"/>
      <c r="S74" s="107"/>
      <c r="T74" s="9"/>
    </row>
    <row r="75" spans="2:20" x14ac:dyDescent="0.25">
      <c r="B75" s="27"/>
    </row>
    <row r="77" spans="2:20" ht="15" customHeight="1" x14ac:dyDescent="0.25"/>
    <row r="78" spans="2:20" ht="15" customHeight="1" x14ac:dyDescent="0.25"/>
  </sheetData>
  <mergeCells count="15">
    <mergeCell ref="C74:J74"/>
    <mergeCell ref="L74:S74"/>
    <mergeCell ref="C39:S41"/>
    <mergeCell ref="C45:S50"/>
    <mergeCell ref="C61:S63"/>
    <mergeCell ref="C67:S72"/>
    <mergeCell ref="C33:S35"/>
    <mergeCell ref="C54:S57"/>
    <mergeCell ref="F2:P3"/>
    <mergeCell ref="F4:P5"/>
    <mergeCell ref="C18:S20"/>
    <mergeCell ref="C24:S29"/>
    <mergeCell ref="R6:S7"/>
    <mergeCell ref="C11:S14"/>
    <mergeCell ref="E6:Q7"/>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topLeftCell="A46" zoomScaleNormal="100" zoomScaleSheetLayoutView="100" workbookViewId="0">
      <selection activeCell="C46" sqref="C46:S51"/>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38</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8" t="s">
        <v>39</v>
      </c>
      <c r="D11" s="109"/>
      <c r="E11" s="109"/>
      <c r="F11" s="109"/>
      <c r="G11" s="109"/>
      <c r="H11" s="109"/>
      <c r="I11" s="109"/>
      <c r="J11" s="109"/>
      <c r="K11" s="109"/>
      <c r="L11" s="109"/>
      <c r="M11" s="109"/>
      <c r="N11" s="109"/>
      <c r="O11" s="109"/>
      <c r="P11" s="109"/>
      <c r="Q11" s="109"/>
      <c r="R11" s="109"/>
      <c r="S11" s="110"/>
      <c r="T11" s="9"/>
    </row>
    <row r="12" spans="2:20" ht="15" customHeight="1" x14ac:dyDescent="0.25">
      <c r="B12" s="9"/>
      <c r="C12" s="111"/>
      <c r="D12" s="112"/>
      <c r="E12" s="112"/>
      <c r="F12" s="112"/>
      <c r="G12" s="112"/>
      <c r="H12" s="112"/>
      <c r="I12" s="112"/>
      <c r="J12" s="112"/>
      <c r="K12" s="112"/>
      <c r="L12" s="112"/>
      <c r="M12" s="112"/>
      <c r="N12" s="112"/>
      <c r="O12" s="112"/>
      <c r="P12" s="112"/>
      <c r="Q12" s="112"/>
      <c r="R12" s="112"/>
      <c r="S12" s="113"/>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56">
        <v>5</v>
      </c>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IF(F14="","",LOOKUP('Pg2'!F14,Níveis!B13:C17))</f>
        <v>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97" t="s">
        <v>40</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ht="69" customHeight="1" x14ac:dyDescent="0.25">
      <c r="B27" s="9"/>
      <c r="C27" s="103"/>
      <c r="D27" s="104"/>
      <c r="E27" s="104"/>
      <c r="F27" s="104"/>
      <c r="G27" s="104"/>
      <c r="H27" s="104"/>
      <c r="I27" s="104"/>
      <c r="J27" s="104"/>
      <c r="K27" s="104"/>
      <c r="L27" s="104"/>
      <c r="M27" s="104"/>
      <c r="N27" s="104"/>
      <c r="O27" s="104"/>
      <c r="P27" s="104"/>
      <c r="Q27" s="104"/>
      <c r="R27" s="104"/>
      <c r="S27" s="105"/>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0" t="s">
        <v>41</v>
      </c>
      <c r="D29" s="29"/>
      <c r="E29" s="29"/>
      <c r="F29" s="23"/>
      <c r="G29" s="23"/>
      <c r="H29" s="23"/>
      <c r="I29" s="23"/>
      <c r="J29" s="23"/>
      <c r="K29" s="23"/>
      <c r="L29" s="23"/>
      <c r="M29" s="64"/>
      <c r="N29" s="64"/>
      <c r="O29" s="23"/>
      <c r="P29" s="23"/>
      <c r="Q29" s="23"/>
      <c r="R29" s="23"/>
      <c r="S29" s="23"/>
      <c r="T29" s="9"/>
    </row>
    <row r="30" spans="2:20" ht="6" customHeight="1" x14ac:dyDescent="0.25">
      <c r="B30" s="9"/>
      <c r="C30" s="20"/>
      <c r="D30" s="29"/>
      <c r="E30" s="29"/>
      <c r="F30" s="23"/>
      <c r="G30" s="23"/>
      <c r="H30" s="23"/>
      <c r="I30" s="23"/>
      <c r="J30" s="23"/>
      <c r="K30" s="23"/>
      <c r="L30" s="23"/>
      <c r="M30" s="64"/>
      <c r="N30" s="64"/>
      <c r="O30" s="23"/>
      <c r="P30" s="23"/>
      <c r="Q30" s="23"/>
      <c r="R30" s="23"/>
      <c r="S30" s="23"/>
      <c r="T30" s="9"/>
    </row>
    <row r="31" spans="2:20" x14ac:dyDescent="0.25">
      <c r="B31" s="9"/>
      <c r="C31" s="86" t="s">
        <v>42</v>
      </c>
      <c r="D31" s="87"/>
      <c r="E31" s="87"/>
      <c r="F31" s="87"/>
      <c r="G31" s="87"/>
      <c r="H31" s="87"/>
      <c r="I31" s="87"/>
      <c r="J31" s="87"/>
      <c r="K31" s="87"/>
      <c r="L31" s="87"/>
      <c r="M31" s="87"/>
      <c r="N31" s="87"/>
      <c r="O31" s="87"/>
      <c r="P31" s="87"/>
      <c r="Q31" s="87"/>
      <c r="R31" s="87"/>
      <c r="S31" s="88"/>
      <c r="T31" s="9"/>
    </row>
    <row r="32" spans="2:20" x14ac:dyDescent="0.25">
      <c r="B32" s="9"/>
      <c r="C32" s="89"/>
      <c r="D32" s="90"/>
      <c r="E32" s="90"/>
      <c r="F32" s="90"/>
      <c r="G32" s="90"/>
      <c r="H32" s="90"/>
      <c r="I32" s="90"/>
      <c r="J32" s="90"/>
      <c r="K32" s="90"/>
      <c r="L32" s="90"/>
      <c r="M32" s="90"/>
      <c r="N32" s="90"/>
      <c r="O32" s="90"/>
      <c r="P32" s="90"/>
      <c r="Q32" s="90"/>
      <c r="R32" s="90"/>
      <c r="S32" s="91"/>
      <c r="T32" s="9"/>
    </row>
    <row r="33" spans="2:20" x14ac:dyDescent="0.25">
      <c r="B33" s="9"/>
      <c r="C33" s="89"/>
      <c r="D33" s="90"/>
      <c r="E33" s="90"/>
      <c r="F33" s="90"/>
      <c r="G33" s="90"/>
      <c r="H33" s="90"/>
      <c r="I33" s="90"/>
      <c r="J33" s="90"/>
      <c r="K33" s="90"/>
      <c r="L33" s="90"/>
      <c r="M33" s="90"/>
      <c r="N33" s="90"/>
      <c r="O33" s="90"/>
      <c r="P33" s="90"/>
      <c r="Q33" s="90"/>
      <c r="R33" s="90"/>
      <c r="S33" s="91"/>
      <c r="T33" s="9"/>
    </row>
    <row r="34" spans="2:20" x14ac:dyDescent="0.25">
      <c r="B34" s="9"/>
      <c r="C34" s="89"/>
      <c r="D34" s="90"/>
      <c r="E34" s="90"/>
      <c r="F34" s="90"/>
      <c r="G34" s="90"/>
      <c r="H34" s="90"/>
      <c r="I34" s="90"/>
      <c r="J34" s="90"/>
      <c r="K34" s="90"/>
      <c r="L34" s="90"/>
      <c r="M34" s="90"/>
      <c r="N34" s="90"/>
      <c r="O34" s="90"/>
      <c r="P34" s="90"/>
      <c r="Q34" s="90"/>
      <c r="R34" s="90"/>
      <c r="S34" s="91"/>
      <c r="T34" s="9"/>
    </row>
    <row r="35" spans="2:20" ht="45.75" customHeight="1" x14ac:dyDescent="0.25">
      <c r="B35" s="9"/>
      <c r="C35" s="89"/>
      <c r="D35" s="90"/>
      <c r="E35" s="90"/>
      <c r="F35" s="90"/>
      <c r="G35" s="90"/>
      <c r="H35" s="90"/>
      <c r="I35" s="90"/>
      <c r="J35" s="90"/>
      <c r="K35" s="90"/>
      <c r="L35" s="90"/>
      <c r="M35" s="90"/>
      <c r="N35" s="90"/>
      <c r="O35" s="90"/>
      <c r="P35" s="90"/>
      <c r="Q35" s="90"/>
      <c r="R35" s="90"/>
      <c r="S35" s="91"/>
      <c r="T35" s="9"/>
    </row>
    <row r="36" spans="2:20" ht="4.5" customHeight="1" x14ac:dyDescent="0.25">
      <c r="B36" s="9"/>
      <c r="C36" s="92"/>
      <c r="D36" s="93"/>
      <c r="E36" s="93"/>
      <c r="F36" s="93"/>
      <c r="G36" s="93"/>
      <c r="H36" s="93"/>
      <c r="I36" s="93"/>
      <c r="J36" s="93"/>
      <c r="K36" s="93"/>
      <c r="L36" s="93"/>
      <c r="M36" s="93"/>
      <c r="N36" s="93"/>
      <c r="O36" s="93"/>
      <c r="P36" s="93"/>
      <c r="Q36" s="93"/>
      <c r="R36" s="93"/>
      <c r="S36" s="94"/>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23" t="s">
        <v>29</v>
      </c>
      <c r="D38" s="9"/>
      <c r="E38" s="9"/>
      <c r="F38" s="32">
        <v>4</v>
      </c>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96" t="str">
        <f>IF(F38="","",LOOKUP('Pg2'!F38,Níveis!B18:C21))</f>
        <v>Existem comitês estaduais e/ou organismos colegiados de recursos hídricos (associações de usuários, comissões de açudes ou similares) instalados e a maioria funciona de forma adequada.</v>
      </c>
      <c r="D40" s="87"/>
      <c r="E40" s="87"/>
      <c r="F40" s="87"/>
      <c r="G40" s="87"/>
      <c r="H40" s="87"/>
      <c r="I40" s="87"/>
      <c r="J40" s="87"/>
      <c r="K40" s="87"/>
      <c r="L40" s="87"/>
      <c r="M40" s="87"/>
      <c r="N40" s="87"/>
      <c r="O40" s="87"/>
      <c r="P40" s="87"/>
      <c r="Q40" s="87"/>
      <c r="R40" s="87"/>
      <c r="S40" s="88"/>
      <c r="T40" s="9"/>
    </row>
    <row r="41" spans="2:20" x14ac:dyDescent="0.25">
      <c r="B41" s="9"/>
      <c r="C41" s="95"/>
      <c r="D41" s="90"/>
      <c r="E41" s="90"/>
      <c r="F41" s="90"/>
      <c r="G41" s="90"/>
      <c r="H41" s="90"/>
      <c r="I41" s="90"/>
      <c r="J41" s="90"/>
      <c r="K41" s="90"/>
      <c r="L41" s="90"/>
      <c r="M41" s="90"/>
      <c r="N41" s="90"/>
      <c r="O41" s="90"/>
      <c r="P41" s="90"/>
      <c r="Q41" s="90"/>
      <c r="R41" s="90"/>
      <c r="S41" s="91"/>
      <c r="T41" s="9"/>
    </row>
    <row r="42" spans="2:20" x14ac:dyDescent="0.25">
      <c r="B42" s="9"/>
      <c r="C42" s="92"/>
      <c r="D42" s="93"/>
      <c r="E42" s="93"/>
      <c r="F42" s="93"/>
      <c r="G42" s="93"/>
      <c r="H42" s="93"/>
      <c r="I42" s="93"/>
      <c r="J42" s="93"/>
      <c r="K42" s="93"/>
      <c r="L42" s="93"/>
      <c r="M42" s="93"/>
      <c r="N42" s="93"/>
      <c r="O42" s="93"/>
      <c r="P42" s="93"/>
      <c r="Q42" s="93"/>
      <c r="R42" s="93"/>
      <c r="S42" s="94"/>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0" t="s">
        <v>30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97" t="s">
        <v>43</v>
      </c>
      <c r="D46" s="98"/>
      <c r="E46" s="98"/>
      <c r="F46" s="98"/>
      <c r="G46" s="98"/>
      <c r="H46" s="98"/>
      <c r="I46" s="98"/>
      <c r="J46" s="98"/>
      <c r="K46" s="98"/>
      <c r="L46" s="98"/>
      <c r="M46" s="98"/>
      <c r="N46" s="98"/>
      <c r="O46" s="98"/>
      <c r="P46" s="98"/>
      <c r="Q46" s="98"/>
      <c r="R46" s="98"/>
      <c r="S46" s="99"/>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0"/>
      <c r="D50" s="101"/>
      <c r="E50" s="101"/>
      <c r="F50" s="101"/>
      <c r="G50" s="101"/>
      <c r="H50" s="101"/>
      <c r="I50" s="101"/>
      <c r="J50" s="101"/>
      <c r="K50" s="101"/>
      <c r="L50" s="101"/>
      <c r="M50" s="101"/>
      <c r="N50" s="101"/>
      <c r="O50" s="101"/>
      <c r="P50" s="101"/>
      <c r="Q50" s="101"/>
      <c r="R50" s="101"/>
      <c r="S50" s="102"/>
      <c r="T50" s="9"/>
    </row>
    <row r="51" spans="2:20" ht="96" customHeight="1" x14ac:dyDescent="0.25">
      <c r="B51" s="9"/>
      <c r="C51" s="103"/>
      <c r="D51" s="104"/>
      <c r="E51" s="104"/>
      <c r="F51" s="104"/>
      <c r="G51" s="104"/>
      <c r="H51" s="104"/>
      <c r="I51" s="104"/>
      <c r="J51" s="104"/>
      <c r="K51" s="104"/>
      <c r="L51" s="104"/>
      <c r="M51" s="104"/>
      <c r="N51" s="104"/>
      <c r="O51" s="104"/>
      <c r="P51" s="104"/>
      <c r="Q51" s="104"/>
      <c r="R51" s="104"/>
      <c r="S51" s="105"/>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0" t="s">
        <v>44</v>
      </c>
      <c r="D53" s="29"/>
      <c r="E53" s="29"/>
      <c r="F53" s="23"/>
      <c r="G53" s="23"/>
      <c r="H53" s="23"/>
      <c r="I53" s="23"/>
      <c r="J53" s="23"/>
      <c r="K53" s="23"/>
      <c r="L53" s="23"/>
      <c r="M53" s="64"/>
      <c r="N53" s="64"/>
      <c r="O53" s="23"/>
      <c r="P53" s="23"/>
      <c r="Q53" s="23"/>
      <c r="R53" s="23"/>
      <c r="S53" s="23"/>
      <c r="T53" s="9"/>
    </row>
    <row r="54" spans="2:20" ht="6" customHeight="1" x14ac:dyDescent="0.25">
      <c r="B54" s="9"/>
      <c r="C54" s="20"/>
      <c r="D54" s="29"/>
      <c r="E54" s="29"/>
      <c r="F54" s="23"/>
      <c r="G54" s="23"/>
      <c r="H54" s="23"/>
      <c r="I54" s="23"/>
      <c r="J54" s="23"/>
      <c r="K54" s="23"/>
      <c r="L54" s="23"/>
      <c r="M54" s="64"/>
      <c r="N54" s="64"/>
      <c r="O54" s="23"/>
      <c r="P54" s="23"/>
      <c r="Q54" s="23"/>
      <c r="R54" s="23"/>
      <c r="S54" s="23"/>
      <c r="T54" s="9"/>
    </row>
    <row r="55" spans="2:20" x14ac:dyDescent="0.25">
      <c r="B55" s="9"/>
      <c r="C55" s="86" t="s">
        <v>45</v>
      </c>
      <c r="D55" s="87"/>
      <c r="E55" s="87"/>
      <c r="F55" s="87"/>
      <c r="G55" s="87"/>
      <c r="H55" s="87"/>
      <c r="I55" s="87"/>
      <c r="J55" s="87"/>
      <c r="K55" s="87"/>
      <c r="L55" s="87"/>
      <c r="M55" s="87"/>
      <c r="N55" s="87"/>
      <c r="O55" s="87"/>
      <c r="P55" s="87"/>
      <c r="Q55" s="87"/>
      <c r="R55" s="87"/>
      <c r="S55" s="88"/>
      <c r="T55" s="9"/>
    </row>
    <row r="56" spans="2:20" x14ac:dyDescent="0.25">
      <c r="B56" s="9"/>
      <c r="C56" s="92"/>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4</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IF(F58="","",LOOKUP('Pg2'!F58,Níveis!B22:C26))</f>
        <v>Há agências de água ou de bacia ou similares exercendo plenamente as funções previstas na legislação, em algumas bacias hidrográficas.</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97" t="s">
        <v>46</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67.5" customHeight="1"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x14ac:dyDescent="0.25">
      <c r="B73" s="9"/>
      <c r="C73" s="107"/>
      <c r="D73" s="107"/>
      <c r="E73" s="107"/>
      <c r="F73" s="107"/>
      <c r="G73" s="107"/>
      <c r="H73" s="107"/>
      <c r="I73" s="107"/>
      <c r="J73" s="107"/>
      <c r="K73" s="9"/>
      <c r="L73" s="107"/>
      <c r="M73" s="107"/>
      <c r="N73" s="107"/>
      <c r="O73" s="107"/>
      <c r="P73" s="107"/>
      <c r="Q73" s="107"/>
      <c r="R73" s="107"/>
      <c r="S73" s="107"/>
      <c r="T73" s="9"/>
    </row>
  </sheetData>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75"/>
  <sheetViews>
    <sheetView showGridLines="0" topLeftCell="A26" zoomScaleNormal="100" zoomScaleSheetLayoutView="100" workbookViewId="0">
      <selection activeCell="C47" sqref="C47:S52"/>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47</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48</v>
      </c>
      <c r="D11" s="114"/>
      <c r="E11" s="114"/>
      <c r="F11" s="114"/>
      <c r="G11" s="114"/>
      <c r="H11" s="114"/>
      <c r="I11" s="114"/>
      <c r="J11" s="114"/>
      <c r="K11" s="114"/>
      <c r="L11" s="114"/>
      <c r="M11" s="114"/>
      <c r="N11" s="114"/>
      <c r="O11" s="114"/>
      <c r="P11" s="114"/>
      <c r="Q11" s="114"/>
      <c r="R11" s="114"/>
      <c r="S11" s="115"/>
      <c r="T11" s="9"/>
    </row>
    <row r="12" spans="2:20" ht="15" customHeight="1" x14ac:dyDescent="0.25">
      <c r="B12" s="9"/>
      <c r="C12" s="89"/>
      <c r="D12" s="116"/>
      <c r="E12" s="116"/>
      <c r="F12" s="116"/>
      <c r="G12" s="116"/>
      <c r="H12" s="116"/>
      <c r="I12" s="116"/>
      <c r="J12" s="116"/>
      <c r="K12" s="116"/>
      <c r="L12" s="116"/>
      <c r="M12" s="116"/>
      <c r="N12" s="116"/>
      <c r="O12" s="116"/>
      <c r="P12" s="116"/>
      <c r="Q12" s="116"/>
      <c r="R12" s="116"/>
      <c r="S12" s="117"/>
      <c r="T12" s="9"/>
    </row>
    <row r="13" spans="2:20" ht="15" customHeight="1" x14ac:dyDescent="0.25">
      <c r="B13" s="9"/>
      <c r="C13" s="89"/>
      <c r="D13" s="116"/>
      <c r="E13" s="116"/>
      <c r="F13" s="116"/>
      <c r="G13" s="116"/>
      <c r="H13" s="116"/>
      <c r="I13" s="116"/>
      <c r="J13" s="116"/>
      <c r="K13" s="116"/>
      <c r="L13" s="116"/>
      <c r="M13" s="116"/>
      <c r="N13" s="116"/>
      <c r="O13" s="116"/>
      <c r="P13" s="116"/>
      <c r="Q13" s="116"/>
      <c r="R13" s="116"/>
      <c r="S13" s="117"/>
      <c r="T13" s="9"/>
    </row>
    <row r="14" spans="2:20" ht="10.5" customHeight="1" x14ac:dyDescent="0.25">
      <c r="B14" s="9"/>
      <c r="C14" s="118"/>
      <c r="D14" s="119"/>
      <c r="E14" s="119"/>
      <c r="F14" s="119"/>
      <c r="G14" s="119"/>
      <c r="H14" s="119"/>
      <c r="I14" s="119"/>
      <c r="J14" s="119"/>
      <c r="K14" s="119"/>
      <c r="L14" s="119"/>
      <c r="M14" s="119"/>
      <c r="N14" s="119"/>
      <c r="O14" s="119"/>
      <c r="P14" s="119"/>
      <c r="Q14" s="119"/>
      <c r="R14" s="119"/>
      <c r="S14" s="120"/>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3</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IF(F16="","",LOOKUP('Pg3'!F16,Níveis!B27:C29))</f>
        <v>Existem diversas ações de comunicação social e difusão de informações em temas afetos à gestão de recursos hídricos, realizadas a partir de uma base técnica profissional e de um planejamento adequado.</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x14ac:dyDescent="0.25">
      <c r="B23" s="9"/>
      <c r="C23" s="9"/>
      <c r="D23" s="9"/>
      <c r="E23" s="9"/>
      <c r="F23" s="9"/>
      <c r="G23" s="9"/>
      <c r="H23" s="9"/>
      <c r="I23" s="9"/>
      <c r="J23" s="9"/>
      <c r="K23" s="9"/>
      <c r="L23" s="9"/>
      <c r="M23" s="9"/>
      <c r="N23" s="9"/>
      <c r="O23" s="9"/>
      <c r="P23" s="9"/>
      <c r="Q23" s="9"/>
      <c r="R23" s="9"/>
      <c r="S23" s="9"/>
      <c r="T23" s="9"/>
    </row>
    <row r="24" spans="2:20" x14ac:dyDescent="0.25">
      <c r="B24" s="9"/>
      <c r="C24" s="97" t="s">
        <v>49</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ht="72" customHeight="1"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50</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51</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x14ac:dyDescent="0.25">
      <c r="B36" s="9"/>
      <c r="C36" s="89"/>
      <c r="D36" s="90"/>
      <c r="E36" s="90"/>
      <c r="F36" s="90"/>
      <c r="G36" s="90"/>
      <c r="H36" s="90"/>
      <c r="I36" s="90"/>
      <c r="J36" s="90"/>
      <c r="K36" s="90"/>
      <c r="L36" s="90"/>
      <c r="M36" s="90"/>
      <c r="N36" s="90"/>
      <c r="O36" s="90"/>
      <c r="P36" s="90"/>
      <c r="Q36" s="90"/>
      <c r="R36" s="90"/>
      <c r="S36" s="91"/>
      <c r="T36" s="9"/>
    </row>
    <row r="37" spans="2:20" ht="18.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3</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IF(F39="","",LOOKUP('Pg3'!F39,Níveis!B30:C33))</f>
        <v>Existe plano de capacitação em âmbito estadual para temas afetos à gestão de recursos hídricos, devidamente formalizado e implementado de modo contínuo, baseado em mapeamento por competências.</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97" t="s">
        <v>52</v>
      </c>
      <c r="D47" s="98"/>
      <c r="E47" s="98"/>
      <c r="F47" s="98"/>
      <c r="G47" s="98"/>
      <c r="H47" s="98"/>
      <c r="I47" s="98"/>
      <c r="J47" s="98"/>
      <c r="K47" s="98"/>
      <c r="L47" s="98"/>
      <c r="M47" s="98"/>
      <c r="N47" s="98"/>
      <c r="O47" s="98"/>
      <c r="P47" s="98"/>
      <c r="Q47" s="98"/>
      <c r="R47" s="98"/>
      <c r="S47" s="99"/>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0"/>
      <c r="D50" s="101"/>
      <c r="E50" s="101"/>
      <c r="F50" s="101"/>
      <c r="G50" s="101"/>
      <c r="H50" s="101"/>
      <c r="I50" s="101"/>
      <c r="J50" s="101"/>
      <c r="K50" s="101"/>
      <c r="L50" s="101"/>
      <c r="M50" s="101"/>
      <c r="N50" s="101"/>
      <c r="O50" s="101"/>
      <c r="P50" s="101"/>
      <c r="Q50" s="101"/>
      <c r="R50" s="101"/>
      <c r="S50" s="102"/>
      <c r="T50" s="9"/>
    </row>
    <row r="51" spans="2:20" x14ac:dyDescent="0.25">
      <c r="B51" s="9"/>
      <c r="C51" s="100"/>
      <c r="D51" s="101"/>
      <c r="E51" s="101"/>
      <c r="F51" s="101"/>
      <c r="G51" s="101"/>
      <c r="H51" s="101"/>
      <c r="I51" s="101"/>
      <c r="J51" s="101"/>
      <c r="K51" s="101"/>
      <c r="L51" s="101"/>
      <c r="M51" s="101"/>
      <c r="N51" s="101"/>
      <c r="O51" s="101"/>
      <c r="P51" s="101"/>
      <c r="Q51" s="101"/>
      <c r="R51" s="101"/>
      <c r="S51" s="102"/>
      <c r="T51" s="9"/>
    </row>
    <row r="52" spans="2:20" ht="24" customHeight="1" x14ac:dyDescent="0.25">
      <c r="B52" s="9"/>
      <c r="C52" s="103"/>
      <c r="D52" s="104"/>
      <c r="E52" s="104"/>
      <c r="F52" s="104"/>
      <c r="G52" s="104"/>
      <c r="H52" s="104"/>
      <c r="I52" s="104"/>
      <c r="J52" s="104"/>
      <c r="K52" s="104"/>
      <c r="L52" s="104"/>
      <c r="M52" s="104"/>
      <c r="N52" s="104"/>
      <c r="O52" s="104"/>
      <c r="P52" s="104"/>
      <c r="Q52" s="104"/>
      <c r="R52" s="104"/>
      <c r="S52" s="105"/>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0" t="s">
        <v>53</v>
      </c>
      <c r="D54" s="29"/>
      <c r="E54" s="29"/>
      <c r="F54" s="23"/>
      <c r="G54" s="23"/>
      <c r="H54" s="23"/>
      <c r="I54" s="23"/>
      <c r="J54" s="23"/>
      <c r="K54" s="23"/>
      <c r="L54" s="23"/>
      <c r="M54" s="64"/>
      <c r="N54" s="64"/>
      <c r="O54" s="23"/>
      <c r="P54" s="23"/>
      <c r="Q54" s="23"/>
      <c r="R54" s="23"/>
      <c r="S54" s="23"/>
      <c r="T54" s="9"/>
    </row>
    <row r="55" spans="2:20" ht="6" customHeight="1" x14ac:dyDescent="0.25">
      <c r="B55" s="9"/>
      <c r="C55" s="20"/>
      <c r="D55" s="29"/>
      <c r="E55" s="29"/>
      <c r="F55" s="23"/>
      <c r="G55" s="23"/>
      <c r="H55" s="23"/>
      <c r="I55" s="23"/>
      <c r="J55" s="23"/>
      <c r="K55" s="23"/>
      <c r="L55" s="23"/>
      <c r="M55" s="64"/>
      <c r="N55" s="64"/>
      <c r="O55" s="23"/>
      <c r="P55" s="23"/>
      <c r="Q55" s="23"/>
      <c r="R55" s="23"/>
      <c r="S55" s="23"/>
      <c r="T55" s="9"/>
    </row>
    <row r="56" spans="2:20" x14ac:dyDescent="0.25">
      <c r="B56" s="9"/>
      <c r="C56" s="86" t="s">
        <v>54</v>
      </c>
      <c r="D56" s="87"/>
      <c r="E56" s="87"/>
      <c r="F56" s="87"/>
      <c r="G56" s="87"/>
      <c r="H56" s="87"/>
      <c r="I56" s="87"/>
      <c r="J56" s="87"/>
      <c r="K56" s="87"/>
      <c r="L56" s="87"/>
      <c r="M56" s="87"/>
      <c r="N56" s="87"/>
      <c r="O56" s="87"/>
      <c r="P56" s="87"/>
      <c r="Q56" s="87"/>
      <c r="R56" s="87"/>
      <c r="S56" s="88"/>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23" t="s">
        <v>29</v>
      </c>
      <c r="D59" s="9"/>
      <c r="E59" s="9"/>
      <c r="F59" s="32">
        <v>4</v>
      </c>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6" t="str">
        <f>IF(F59="","",LOOKUP('Pg3'!F59,Níveis!B34:C37))</f>
        <v>Há processo consolidado de articulação do poder público com os setores usuários e transversais (parcerias, acordos de cooperação, convênios ou outros instrumentos).</v>
      </c>
      <c r="D61" s="87"/>
      <c r="E61" s="87"/>
      <c r="F61" s="87"/>
      <c r="G61" s="87"/>
      <c r="H61" s="87"/>
      <c r="I61" s="87"/>
      <c r="J61" s="87"/>
      <c r="K61" s="87"/>
      <c r="L61" s="87"/>
      <c r="M61" s="87"/>
      <c r="N61" s="87"/>
      <c r="O61" s="87"/>
      <c r="P61" s="87"/>
      <c r="Q61" s="87"/>
      <c r="R61" s="87"/>
      <c r="S61" s="88"/>
      <c r="T61" s="9"/>
    </row>
    <row r="62" spans="2:20" x14ac:dyDescent="0.25">
      <c r="B62" s="9"/>
      <c r="C62" s="95"/>
      <c r="D62" s="90"/>
      <c r="E62" s="90"/>
      <c r="F62" s="90"/>
      <c r="G62" s="90"/>
      <c r="H62" s="90"/>
      <c r="I62" s="90"/>
      <c r="J62" s="90"/>
      <c r="K62" s="90"/>
      <c r="L62" s="90"/>
      <c r="M62" s="90"/>
      <c r="N62" s="90"/>
      <c r="O62" s="90"/>
      <c r="P62" s="90"/>
      <c r="Q62" s="90"/>
      <c r="R62" s="90"/>
      <c r="S62" s="91"/>
      <c r="T62" s="9"/>
    </row>
    <row r="63" spans="2:20" x14ac:dyDescent="0.25">
      <c r="B63" s="9"/>
      <c r="C63" s="92"/>
      <c r="D63" s="93"/>
      <c r="E63" s="93"/>
      <c r="F63" s="93"/>
      <c r="G63" s="93"/>
      <c r="H63" s="93"/>
      <c r="I63" s="93"/>
      <c r="J63" s="93"/>
      <c r="K63" s="93"/>
      <c r="L63" s="93"/>
      <c r="M63" s="93"/>
      <c r="N63" s="93"/>
      <c r="O63" s="93"/>
      <c r="P63" s="93"/>
      <c r="Q63" s="93"/>
      <c r="R63" s="93"/>
      <c r="S63" s="94"/>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0" t="s">
        <v>30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97" t="s">
        <v>55</v>
      </c>
      <c r="D67" s="98"/>
      <c r="E67" s="98"/>
      <c r="F67" s="98"/>
      <c r="G67" s="98"/>
      <c r="H67" s="98"/>
      <c r="I67" s="98"/>
      <c r="J67" s="98"/>
      <c r="K67" s="98"/>
      <c r="L67" s="98"/>
      <c r="M67" s="98"/>
      <c r="N67" s="98"/>
      <c r="O67" s="98"/>
      <c r="P67" s="98"/>
      <c r="Q67" s="98"/>
      <c r="R67" s="98"/>
      <c r="S67" s="99"/>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0"/>
      <c r="D71" s="101"/>
      <c r="E71" s="101"/>
      <c r="F71" s="101"/>
      <c r="G71" s="101"/>
      <c r="H71" s="101"/>
      <c r="I71" s="101"/>
      <c r="J71" s="101"/>
      <c r="K71" s="101"/>
      <c r="L71" s="101"/>
      <c r="M71" s="101"/>
      <c r="N71" s="101"/>
      <c r="O71" s="101"/>
      <c r="P71" s="101"/>
      <c r="Q71" s="101"/>
      <c r="R71" s="101"/>
      <c r="S71" s="102"/>
      <c r="T71" s="9"/>
    </row>
    <row r="72" spans="2:20" ht="71.25" customHeight="1" x14ac:dyDescent="0.25">
      <c r="B72" s="9"/>
      <c r="C72" s="103"/>
      <c r="D72" s="104"/>
      <c r="E72" s="104"/>
      <c r="F72" s="104"/>
      <c r="G72" s="104"/>
      <c r="H72" s="104"/>
      <c r="I72" s="104"/>
      <c r="J72" s="104"/>
      <c r="K72" s="104"/>
      <c r="L72" s="104"/>
      <c r="M72" s="104"/>
      <c r="N72" s="104"/>
      <c r="O72" s="104"/>
      <c r="P72" s="104"/>
      <c r="Q72" s="104"/>
      <c r="R72" s="104"/>
      <c r="S72" s="105"/>
      <c r="T72" s="9"/>
    </row>
    <row r="73" spans="2:20" x14ac:dyDescent="0.25">
      <c r="B73" s="9"/>
      <c r="C73" s="31"/>
      <c r="D73" s="31"/>
      <c r="E73" s="31"/>
      <c r="F73" s="31"/>
      <c r="G73" s="31"/>
      <c r="H73" s="31"/>
      <c r="I73" s="31"/>
      <c r="J73" s="31"/>
      <c r="K73" s="31"/>
      <c r="L73" s="31"/>
      <c r="M73" s="31"/>
      <c r="N73" s="31"/>
      <c r="O73" s="31"/>
      <c r="P73" s="31"/>
      <c r="Q73" s="31"/>
      <c r="R73" s="31"/>
      <c r="S73" s="31"/>
      <c r="T73" s="9"/>
    </row>
    <row r="74" spans="2:20" x14ac:dyDescent="0.25">
      <c r="B74" s="9"/>
      <c r="C74" s="107"/>
      <c r="D74" s="107"/>
      <c r="E74" s="107"/>
      <c r="F74" s="107"/>
      <c r="G74" s="107"/>
      <c r="H74" s="107"/>
      <c r="I74" s="107"/>
      <c r="J74" s="107"/>
      <c r="K74" s="9"/>
      <c r="L74" s="107"/>
      <c r="M74" s="107"/>
      <c r="N74" s="107"/>
      <c r="O74" s="107"/>
      <c r="P74" s="107"/>
      <c r="Q74" s="107"/>
      <c r="R74" s="107"/>
      <c r="S74" s="107"/>
      <c r="T74" s="9"/>
    </row>
    <row r="75" spans="2:20" x14ac:dyDescent="0.25">
      <c r="B75" s="27"/>
    </row>
  </sheetData>
  <mergeCells count="15">
    <mergeCell ref="F2:P3"/>
    <mergeCell ref="F4:P5"/>
    <mergeCell ref="R6:S7"/>
    <mergeCell ref="C47:S52"/>
    <mergeCell ref="C11:S14"/>
    <mergeCell ref="C18:S20"/>
    <mergeCell ref="C24:S29"/>
    <mergeCell ref="C33:S37"/>
    <mergeCell ref="C41:S43"/>
    <mergeCell ref="E6:Q7"/>
    <mergeCell ref="C56:S57"/>
    <mergeCell ref="C61:S63"/>
    <mergeCell ref="C67:S72"/>
    <mergeCell ref="C74:J74"/>
    <mergeCell ref="L74:S74"/>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operator="lessThan" showInputMessage="1" showErrorMessage="1" sqref="C24:S29" xr:uid="{00000000-0002-0000-0300-000002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1"/>
  <sheetViews>
    <sheetView showGridLines="0" topLeftCell="A43" zoomScaleNormal="100" zoomScaleSheetLayoutView="100" workbookViewId="0">
      <selection activeCell="C63" sqref="C63:S68"/>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56</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57</v>
      </c>
      <c r="D11" s="114"/>
      <c r="E11" s="114"/>
      <c r="F11" s="114"/>
      <c r="G11" s="114"/>
      <c r="H11" s="114"/>
      <c r="I11" s="114"/>
      <c r="J11" s="114"/>
      <c r="K11" s="114"/>
      <c r="L11" s="114"/>
      <c r="M11" s="114"/>
      <c r="N11" s="114"/>
      <c r="O11" s="114"/>
      <c r="P11" s="114"/>
      <c r="Q11" s="114"/>
      <c r="R11" s="114"/>
      <c r="S11" s="115"/>
      <c r="T11" s="9"/>
    </row>
    <row r="12" spans="2:20" ht="13.5" customHeight="1" x14ac:dyDescent="0.25">
      <c r="B12" s="9"/>
      <c r="C12" s="118"/>
      <c r="D12" s="119"/>
      <c r="E12" s="119"/>
      <c r="F12" s="119"/>
      <c r="G12" s="119"/>
      <c r="H12" s="119"/>
      <c r="I12" s="119"/>
      <c r="J12" s="119"/>
      <c r="K12" s="119"/>
      <c r="L12" s="119"/>
      <c r="M12" s="119"/>
      <c r="N12" s="119"/>
      <c r="O12" s="119"/>
      <c r="P12" s="119"/>
      <c r="Q12" s="119"/>
      <c r="R12" s="119"/>
      <c r="S12" s="120"/>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32">
        <v>3</v>
      </c>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IF(F14="","",LOOKUP('Pg4'!F14,Níveis!B38:C41))</f>
        <v>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97" t="s">
        <v>58</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3"/>
      <c r="D25" s="104"/>
      <c r="E25" s="104"/>
      <c r="F25" s="104"/>
      <c r="G25" s="104"/>
      <c r="H25" s="104"/>
      <c r="I25" s="104"/>
      <c r="J25" s="104"/>
      <c r="K25" s="104"/>
      <c r="L25" s="104"/>
      <c r="M25" s="104"/>
      <c r="N25" s="104"/>
      <c r="O25" s="104"/>
      <c r="P25" s="104"/>
      <c r="Q25" s="104"/>
      <c r="R25" s="104"/>
      <c r="S25" s="105"/>
      <c r="T25" s="9"/>
    </row>
    <row r="26" spans="2:20" x14ac:dyDescent="0.25">
      <c r="B26" s="9"/>
      <c r="C26" s="9"/>
      <c r="D26" s="9"/>
      <c r="E26" s="9"/>
      <c r="F26" s="9"/>
      <c r="G26" s="9"/>
      <c r="H26" s="9"/>
      <c r="I26" s="9"/>
      <c r="J26" s="9"/>
      <c r="K26" s="9"/>
      <c r="L26" s="9"/>
      <c r="M26" s="9"/>
      <c r="N26" s="9"/>
      <c r="O26" s="9"/>
      <c r="P26" s="9"/>
      <c r="Q26" s="9"/>
      <c r="R26" s="9"/>
      <c r="S26" s="9"/>
      <c r="T26" s="9"/>
    </row>
    <row r="27" spans="2:20" ht="15.75" x14ac:dyDescent="0.25">
      <c r="B27" s="9"/>
      <c r="C27" s="20" t="s">
        <v>59</v>
      </c>
      <c r="D27" s="29"/>
      <c r="E27" s="29"/>
      <c r="F27" s="23"/>
      <c r="G27" s="23"/>
      <c r="H27" s="23"/>
      <c r="I27" s="23"/>
      <c r="J27" s="23"/>
      <c r="K27" s="23"/>
      <c r="L27" s="23"/>
      <c r="M27" s="64"/>
      <c r="N27" s="64"/>
      <c r="O27" s="23"/>
      <c r="P27" s="23"/>
      <c r="Q27" s="23"/>
      <c r="R27" s="23"/>
      <c r="S27" s="23"/>
      <c r="T27" s="9"/>
    </row>
    <row r="28" spans="2:20" ht="6" customHeight="1" x14ac:dyDescent="0.25">
      <c r="B28" s="9"/>
      <c r="C28" s="20"/>
      <c r="D28" s="29"/>
      <c r="E28" s="29"/>
      <c r="F28" s="23"/>
      <c r="G28" s="23"/>
      <c r="H28" s="23"/>
      <c r="I28" s="23"/>
      <c r="J28" s="23"/>
      <c r="K28" s="23"/>
      <c r="L28" s="23"/>
      <c r="M28" s="64"/>
      <c r="N28" s="64"/>
      <c r="O28" s="23"/>
      <c r="P28" s="23"/>
      <c r="Q28" s="23"/>
      <c r="R28" s="23"/>
      <c r="S28" s="23"/>
      <c r="T28" s="9"/>
    </row>
    <row r="29" spans="2:20" x14ac:dyDescent="0.25">
      <c r="B29" s="9"/>
      <c r="C29" s="86" t="s">
        <v>60</v>
      </c>
      <c r="D29" s="87"/>
      <c r="E29" s="87"/>
      <c r="F29" s="87"/>
      <c r="G29" s="87"/>
      <c r="H29" s="87"/>
      <c r="I29" s="87"/>
      <c r="J29" s="87"/>
      <c r="K29" s="87"/>
      <c r="L29" s="87"/>
      <c r="M29" s="87"/>
      <c r="N29" s="87"/>
      <c r="O29" s="87"/>
      <c r="P29" s="87"/>
      <c r="Q29" s="87"/>
      <c r="R29" s="87"/>
      <c r="S29" s="88"/>
      <c r="T29" s="9"/>
    </row>
    <row r="30" spans="2:20" ht="12.75" customHeight="1" x14ac:dyDescent="0.25">
      <c r="B30" s="9"/>
      <c r="C30" s="92"/>
      <c r="D30" s="93"/>
      <c r="E30" s="93"/>
      <c r="F30" s="93"/>
      <c r="G30" s="93"/>
      <c r="H30" s="93"/>
      <c r="I30" s="93"/>
      <c r="J30" s="93"/>
      <c r="K30" s="93"/>
      <c r="L30" s="93"/>
      <c r="M30" s="93"/>
      <c r="N30" s="93"/>
      <c r="O30" s="93"/>
      <c r="P30" s="93"/>
      <c r="Q30" s="93"/>
      <c r="R30" s="93"/>
      <c r="S30" s="94"/>
      <c r="T30" s="9"/>
    </row>
    <row r="31" spans="2:20" ht="6" customHeight="1" x14ac:dyDescent="0.25">
      <c r="B31" s="9"/>
      <c r="C31" s="9"/>
      <c r="D31" s="9"/>
      <c r="E31" s="9"/>
      <c r="F31" s="9"/>
      <c r="G31" s="9"/>
      <c r="H31" s="9"/>
      <c r="I31" s="9"/>
      <c r="J31" s="9"/>
      <c r="K31" s="9"/>
      <c r="L31" s="9"/>
      <c r="M31" s="9"/>
      <c r="N31" s="9"/>
      <c r="O31" s="9"/>
      <c r="P31" s="9"/>
      <c r="Q31" s="9"/>
      <c r="R31" s="9"/>
      <c r="S31" s="9"/>
      <c r="T31" s="9"/>
    </row>
    <row r="32" spans="2:20" x14ac:dyDescent="0.25">
      <c r="B32" s="9"/>
      <c r="C32" s="23" t="s">
        <v>29</v>
      </c>
      <c r="D32" s="9"/>
      <c r="E32" s="9"/>
      <c r="F32" s="32">
        <v>3</v>
      </c>
      <c r="G32" s="9"/>
      <c r="H32" s="9"/>
      <c r="I32" s="9"/>
      <c r="J32" s="9"/>
      <c r="K32" s="9"/>
      <c r="L32" s="9"/>
      <c r="M32" s="9"/>
      <c r="N32" s="9"/>
      <c r="O32" s="9"/>
      <c r="P32" s="9"/>
      <c r="Q32" s="9"/>
      <c r="R32" s="9"/>
      <c r="S32" s="9"/>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96" t="str">
        <f>IF(F32="","",LOOKUP('Pg4'!F32,Níveis!B42:C45))</f>
        <v>Há uma divisão hidrográfica em escala adequada e formalmente estabelecida (por Lei, por Decreto ou por Resolução do Conselho Estadual).</v>
      </c>
      <c r="D34" s="87"/>
      <c r="E34" s="87"/>
      <c r="F34" s="87"/>
      <c r="G34" s="87"/>
      <c r="H34" s="87"/>
      <c r="I34" s="87"/>
      <c r="J34" s="87"/>
      <c r="K34" s="87"/>
      <c r="L34" s="87"/>
      <c r="M34" s="87"/>
      <c r="N34" s="87"/>
      <c r="O34" s="87"/>
      <c r="P34" s="87"/>
      <c r="Q34" s="87"/>
      <c r="R34" s="87"/>
      <c r="S34" s="88"/>
      <c r="T34" s="9"/>
    </row>
    <row r="35" spans="2:20" x14ac:dyDescent="0.25">
      <c r="B35" s="9"/>
      <c r="C35" s="95"/>
      <c r="D35" s="90"/>
      <c r="E35" s="90"/>
      <c r="F35" s="90"/>
      <c r="G35" s="90"/>
      <c r="H35" s="90"/>
      <c r="I35" s="90"/>
      <c r="J35" s="90"/>
      <c r="K35" s="90"/>
      <c r="L35" s="90"/>
      <c r="M35" s="90"/>
      <c r="N35" s="90"/>
      <c r="O35" s="90"/>
      <c r="P35" s="90"/>
      <c r="Q35" s="90"/>
      <c r="R35" s="90"/>
      <c r="S35" s="91"/>
      <c r="T35" s="9"/>
    </row>
    <row r="36" spans="2:20" x14ac:dyDescent="0.25">
      <c r="B36" s="9"/>
      <c r="C36" s="92"/>
      <c r="D36" s="93"/>
      <c r="E36" s="93"/>
      <c r="F36" s="93"/>
      <c r="G36" s="93"/>
      <c r="H36" s="93"/>
      <c r="I36" s="93"/>
      <c r="J36" s="93"/>
      <c r="K36" s="93"/>
      <c r="L36" s="93"/>
      <c r="M36" s="93"/>
      <c r="N36" s="93"/>
      <c r="O36" s="93"/>
      <c r="P36" s="93"/>
      <c r="Q36" s="93"/>
      <c r="R36" s="93"/>
      <c r="S36" s="94"/>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0" t="s">
        <v>30</v>
      </c>
      <c r="D38" s="9"/>
      <c r="E38" s="9"/>
      <c r="F38" s="9"/>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97" t="s">
        <v>61</v>
      </c>
      <c r="D40" s="98"/>
      <c r="E40" s="98"/>
      <c r="F40" s="98"/>
      <c r="G40" s="98"/>
      <c r="H40" s="98"/>
      <c r="I40" s="98"/>
      <c r="J40" s="98"/>
      <c r="K40" s="98"/>
      <c r="L40" s="98"/>
      <c r="M40" s="98"/>
      <c r="N40" s="98"/>
      <c r="O40" s="98"/>
      <c r="P40" s="98"/>
      <c r="Q40" s="98"/>
      <c r="R40" s="98"/>
      <c r="S40" s="99"/>
      <c r="T40" s="9"/>
    </row>
    <row r="41" spans="2:20" x14ac:dyDescent="0.25">
      <c r="B41" s="9"/>
      <c r="C41" s="100"/>
      <c r="D41" s="101"/>
      <c r="E41" s="101"/>
      <c r="F41" s="101"/>
      <c r="G41" s="101"/>
      <c r="H41" s="101"/>
      <c r="I41" s="101"/>
      <c r="J41" s="101"/>
      <c r="K41" s="101"/>
      <c r="L41" s="101"/>
      <c r="M41" s="101"/>
      <c r="N41" s="101"/>
      <c r="O41" s="101"/>
      <c r="P41" s="101"/>
      <c r="Q41" s="101"/>
      <c r="R41" s="101"/>
      <c r="S41" s="102"/>
      <c r="T41" s="9"/>
    </row>
    <row r="42" spans="2:20" x14ac:dyDescent="0.25">
      <c r="B42" s="9"/>
      <c r="C42" s="100"/>
      <c r="D42" s="101"/>
      <c r="E42" s="101"/>
      <c r="F42" s="101"/>
      <c r="G42" s="101"/>
      <c r="H42" s="101"/>
      <c r="I42" s="101"/>
      <c r="J42" s="101"/>
      <c r="K42" s="101"/>
      <c r="L42" s="101"/>
      <c r="M42" s="101"/>
      <c r="N42" s="101"/>
      <c r="O42" s="101"/>
      <c r="P42" s="101"/>
      <c r="Q42" s="101"/>
      <c r="R42" s="101"/>
      <c r="S42" s="102"/>
      <c r="T42" s="9"/>
    </row>
    <row r="43" spans="2:20" x14ac:dyDescent="0.25">
      <c r="B43" s="9"/>
      <c r="C43" s="100"/>
      <c r="D43" s="101"/>
      <c r="E43" s="101"/>
      <c r="F43" s="101"/>
      <c r="G43" s="101"/>
      <c r="H43" s="101"/>
      <c r="I43" s="101"/>
      <c r="J43" s="101"/>
      <c r="K43" s="101"/>
      <c r="L43" s="101"/>
      <c r="M43" s="101"/>
      <c r="N43" s="101"/>
      <c r="O43" s="101"/>
      <c r="P43" s="101"/>
      <c r="Q43" s="101"/>
      <c r="R43" s="101"/>
      <c r="S43" s="102"/>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ht="105.75" customHeight="1" x14ac:dyDescent="0.25">
      <c r="B45" s="9"/>
      <c r="C45" s="103"/>
      <c r="D45" s="104"/>
      <c r="E45" s="104"/>
      <c r="F45" s="104"/>
      <c r="G45" s="104"/>
      <c r="H45" s="104"/>
      <c r="I45" s="104"/>
      <c r="J45" s="104"/>
      <c r="K45" s="104"/>
      <c r="L45" s="104"/>
      <c r="M45" s="104"/>
      <c r="N45" s="104"/>
      <c r="O45" s="104"/>
      <c r="P45" s="104"/>
      <c r="Q45" s="104"/>
      <c r="R45" s="104"/>
      <c r="S45" s="105"/>
      <c r="T45" s="9"/>
    </row>
    <row r="46" spans="2:20" x14ac:dyDescent="0.25">
      <c r="B46" s="9"/>
      <c r="C46" s="9"/>
      <c r="D46" s="9"/>
      <c r="E46" s="9"/>
      <c r="F46" s="9"/>
      <c r="G46" s="9"/>
      <c r="H46" s="9"/>
      <c r="I46" s="9"/>
      <c r="J46" s="9"/>
      <c r="K46" s="9"/>
      <c r="L46" s="9"/>
      <c r="M46" s="9"/>
      <c r="N46" s="9"/>
      <c r="O46" s="9"/>
      <c r="P46" s="9"/>
      <c r="Q46" s="9"/>
      <c r="R46" s="9"/>
      <c r="S46" s="9"/>
      <c r="T46" s="9"/>
    </row>
    <row r="47" spans="2:20" ht="15.75" x14ac:dyDescent="0.25">
      <c r="B47" s="9"/>
      <c r="C47" s="20" t="s">
        <v>62</v>
      </c>
      <c r="D47" s="29"/>
      <c r="E47" s="29"/>
      <c r="F47" s="23"/>
      <c r="G47" s="23"/>
      <c r="H47" s="23"/>
      <c r="I47" s="23"/>
      <c r="J47" s="23"/>
      <c r="K47" s="23"/>
      <c r="L47" s="23"/>
      <c r="M47" s="64"/>
      <c r="N47" s="64"/>
      <c r="O47" s="23"/>
      <c r="P47" s="23"/>
      <c r="Q47" s="23"/>
      <c r="R47" s="23"/>
      <c r="S47" s="23"/>
      <c r="T47" s="9"/>
    </row>
    <row r="48" spans="2:20" ht="6" customHeight="1" x14ac:dyDescent="0.25">
      <c r="B48" s="9"/>
      <c r="C48" s="20"/>
      <c r="D48" s="29"/>
      <c r="E48" s="29"/>
      <c r="F48" s="23"/>
      <c r="G48" s="23"/>
      <c r="H48" s="23"/>
      <c r="I48" s="23"/>
      <c r="J48" s="23"/>
      <c r="K48" s="23"/>
      <c r="L48" s="23"/>
      <c r="M48" s="64"/>
      <c r="N48" s="64"/>
      <c r="O48" s="23"/>
      <c r="P48" s="23"/>
      <c r="Q48" s="23"/>
      <c r="R48" s="23"/>
      <c r="S48" s="23"/>
      <c r="T48" s="9"/>
    </row>
    <row r="49" spans="2:20" x14ac:dyDescent="0.25">
      <c r="B49" s="9"/>
      <c r="C49" s="108" t="s">
        <v>63</v>
      </c>
      <c r="D49" s="121"/>
      <c r="E49" s="121"/>
      <c r="F49" s="121"/>
      <c r="G49" s="121"/>
      <c r="H49" s="121"/>
      <c r="I49" s="121"/>
      <c r="J49" s="121"/>
      <c r="K49" s="121"/>
      <c r="L49" s="121"/>
      <c r="M49" s="121"/>
      <c r="N49" s="121"/>
      <c r="O49" s="121"/>
      <c r="P49" s="121"/>
      <c r="Q49" s="121"/>
      <c r="R49" s="121"/>
      <c r="S49" s="122"/>
      <c r="T49" s="9"/>
    </row>
    <row r="50" spans="2:20" x14ac:dyDescent="0.25">
      <c r="B50" s="9"/>
      <c r="C50" s="123"/>
      <c r="D50" s="124"/>
      <c r="E50" s="124"/>
      <c r="F50" s="124"/>
      <c r="G50" s="124"/>
      <c r="H50" s="124"/>
      <c r="I50" s="124"/>
      <c r="J50" s="124"/>
      <c r="K50" s="124"/>
      <c r="L50" s="124"/>
      <c r="M50" s="124"/>
      <c r="N50" s="124"/>
      <c r="O50" s="124"/>
      <c r="P50" s="124"/>
      <c r="Q50" s="124"/>
      <c r="R50" s="124"/>
      <c r="S50" s="125"/>
      <c r="T50" s="9"/>
    </row>
    <row r="51" spans="2:20" ht="32.25" customHeight="1" x14ac:dyDescent="0.25">
      <c r="B51" s="9"/>
      <c r="C51" s="123"/>
      <c r="D51" s="124"/>
      <c r="E51" s="124"/>
      <c r="F51" s="124"/>
      <c r="G51" s="124"/>
      <c r="H51" s="124"/>
      <c r="I51" s="124"/>
      <c r="J51" s="124"/>
      <c r="K51" s="124"/>
      <c r="L51" s="124"/>
      <c r="M51" s="124"/>
      <c r="N51" s="124"/>
      <c r="O51" s="124"/>
      <c r="P51" s="124"/>
      <c r="Q51" s="124"/>
      <c r="R51" s="124"/>
      <c r="S51" s="125"/>
      <c r="T51" s="9"/>
    </row>
    <row r="52" spans="2:20" x14ac:dyDescent="0.25">
      <c r="B52" s="9"/>
      <c r="C52" s="123"/>
      <c r="D52" s="124"/>
      <c r="E52" s="124"/>
      <c r="F52" s="124"/>
      <c r="G52" s="124"/>
      <c r="H52" s="124"/>
      <c r="I52" s="124"/>
      <c r="J52" s="124"/>
      <c r="K52" s="124"/>
      <c r="L52" s="124"/>
      <c r="M52" s="124"/>
      <c r="N52" s="124"/>
      <c r="O52" s="124"/>
      <c r="P52" s="124"/>
      <c r="Q52" s="124"/>
      <c r="R52" s="124"/>
      <c r="S52" s="125"/>
      <c r="T52" s="9"/>
    </row>
    <row r="53" spans="2:20" ht="18.75" customHeight="1" x14ac:dyDescent="0.25">
      <c r="B53" s="9"/>
      <c r="C53" s="111"/>
      <c r="D53" s="126"/>
      <c r="E53" s="126"/>
      <c r="F53" s="126"/>
      <c r="G53" s="126"/>
      <c r="H53" s="126"/>
      <c r="I53" s="126"/>
      <c r="J53" s="126"/>
      <c r="K53" s="126"/>
      <c r="L53" s="126"/>
      <c r="M53" s="126"/>
      <c r="N53" s="126"/>
      <c r="O53" s="126"/>
      <c r="P53" s="126"/>
      <c r="Q53" s="126"/>
      <c r="R53" s="126"/>
      <c r="S53" s="127"/>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3</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IF(F55="","",LOOKUP('Pg4'!F55,Níveis!B46:C49))</f>
        <v>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64</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3"/>
      <c r="D68" s="104"/>
      <c r="E68" s="104"/>
      <c r="F68" s="104"/>
      <c r="G68" s="104"/>
      <c r="H68" s="104"/>
      <c r="I68" s="104"/>
      <c r="J68" s="104"/>
      <c r="K68" s="104"/>
      <c r="L68" s="104"/>
      <c r="M68" s="104"/>
      <c r="N68" s="104"/>
      <c r="O68" s="104"/>
      <c r="P68" s="104"/>
      <c r="Q68" s="104"/>
      <c r="R68" s="104"/>
      <c r="S68" s="105"/>
      <c r="T68" s="9"/>
    </row>
    <row r="69" spans="2:20" x14ac:dyDescent="0.25">
      <c r="B69" s="9"/>
      <c r="C69" s="31"/>
      <c r="D69" s="31"/>
      <c r="E69" s="31"/>
      <c r="F69" s="31"/>
      <c r="G69" s="31"/>
      <c r="H69" s="31"/>
      <c r="I69" s="31"/>
      <c r="J69" s="31"/>
      <c r="K69" s="31"/>
      <c r="L69" s="31"/>
      <c r="M69" s="31"/>
      <c r="N69" s="31"/>
      <c r="O69" s="31"/>
      <c r="P69" s="31"/>
      <c r="Q69" s="31"/>
      <c r="R69" s="31"/>
      <c r="S69" s="31"/>
      <c r="T69" s="9"/>
    </row>
    <row r="70" spans="2:20" x14ac:dyDescent="0.25">
      <c r="B70" s="9"/>
      <c r="C70" s="107"/>
      <c r="D70" s="107"/>
      <c r="E70" s="107"/>
      <c r="F70" s="107"/>
      <c r="G70" s="107"/>
      <c r="H70" s="107"/>
      <c r="I70" s="107"/>
      <c r="J70" s="107"/>
      <c r="K70" s="9"/>
      <c r="L70" s="107"/>
      <c r="M70" s="107"/>
      <c r="N70" s="107"/>
      <c r="O70" s="107"/>
      <c r="P70" s="107"/>
      <c r="Q70" s="107"/>
      <c r="R70" s="107"/>
      <c r="S70" s="107"/>
      <c r="T70" s="9"/>
    </row>
    <row r="71" spans="2:20" x14ac:dyDescent="0.25">
      <c r="B71" s="27"/>
    </row>
  </sheetData>
  <mergeCells count="15">
    <mergeCell ref="C22:S25"/>
    <mergeCell ref="C57:S59"/>
    <mergeCell ref="C63:S68"/>
    <mergeCell ref="C70:J70"/>
    <mergeCell ref="L70:S70"/>
    <mergeCell ref="C29:S30"/>
    <mergeCell ref="C34:S36"/>
    <mergeCell ref="C40:S45"/>
    <mergeCell ref="C49:S53"/>
    <mergeCell ref="F2:P3"/>
    <mergeCell ref="F4:P5"/>
    <mergeCell ref="R6:S7"/>
    <mergeCell ref="C11:S12"/>
    <mergeCell ref="C16:S18"/>
    <mergeCell ref="E6:Q7"/>
  </mergeCells>
  <conditionalFormatting sqref="R6">
    <cfRule type="expression" dxfId="7" priority="1">
      <formula>$R$6&lt;&gt;""</formula>
    </cfRule>
  </conditionalFormatting>
  <dataValidations count="2">
    <dataValidation type="list" allowBlank="1" showInputMessage="1" showErrorMessage="1" sqref="F55 F14 F32" xr:uid="{00000000-0002-0000-0400-000000000000}">
      <formula1>"1,2,3,4"</formula1>
    </dataValidation>
    <dataValidation type="textLength" operator="lessThan" showInputMessage="1" showErrorMessage="1" sqref="C22:S25"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74"/>
  <sheetViews>
    <sheetView showGridLines="0" topLeftCell="A38" zoomScaleNormal="100" zoomScaleSheetLayoutView="100" workbookViewId="0">
      <selection activeCell="R51" sqref="R51"/>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65</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66</v>
      </c>
      <c r="D11" s="114"/>
      <c r="E11" s="114"/>
      <c r="F11" s="114"/>
      <c r="G11" s="114"/>
      <c r="H11" s="114"/>
      <c r="I11" s="114"/>
      <c r="J11" s="114"/>
      <c r="K11" s="114"/>
      <c r="L11" s="114"/>
      <c r="M11" s="114"/>
      <c r="N11" s="114"/>
      <c r="O11" s="114"/>
      <c r="P11" s="114"/>
      <c r="Q11" s="114"/>
      <c r="R11" s="114"/>
      <c r="S11" s="115"/>
      <c r="T11" s="9"/>
    </row>
    <row r="12" spans="2:20" ht="15" customHeight="1" x14ac:dyDescent="0.25">
      <c r="B12" s="9"/>
      <c r="C12" s="89"/>
      <c r="D12" s="116"/>
      <c r="E12" s="116"/>
      <c r="F12" s="116"/>
      <c r="G12" s="116"/>
      <c r="H12" s="116"/>
      <c r="I12" s="116"/>
      <c r="J12" s="116"/>
      <c r="K12" s="116"/>
      <c r="L12" s="116"/>
      <c r="M12" s="116"/>
      <c r="N12" s="116"/>
      <c r="O12" s="116"/>
      <c r="P12" s="116"/>
      <c r="Q12" s="116"/>
      <c r="R12" s="116"/>
      <c r="S12" s="117"/>
      <c r="T12" s="9"/>
    </row>
    <row r="13" spans="2:20" ht="15" customHeight="1" x14ac:dyDescent="0.25">
      <c r="B13" s="9"/>
      <c r="C13" s="89"/>
      <c r="D13" s="116"/>
      <c r="E13" s="116"/>
      <c r="F13" s="116"/>
      <c r="G13" s="116"/>
      <c r="H13" s="116"/>
      <c r="I13" s="116"/>
      <c r="J13" s="116"/>
      <c r="K13" s="116"/>
      <c r="L13" s="116"/>
      <c r="M13" s="116"/>
      <c r="N13" s="116"/>
      <c r="O13" s="116"/>
      <c r="P13" s="116"/>
      <c r="Q13" s="116"/>
      <c r="R13" s="116"/>
      <c r="S13" s="117"/>
      <c r="T13" s="9"/>
    </row>
    <row r="14" spans="2:20" ht="50.25" customHeight="1" x14ac:dyDescent="0.25">
      <c r="B14" s="9"/>
      <c r="C14" s="118"/>
      <c r="D14" s="119"/>
      <c r="E14" s="119"/>
      <c r="F14" s="119"/>
      <c r="G14" s="119"/>
      <c r="H14" s="119"/>
      <c r="I14" s="119"/>
      <c r="J14" s="119"/>
      <c r="K14" s="119"/>
      <c r="L14" s="119"/>
      <c r="M14" s="119"/>
      <c r="N14" s="119"/>
      <c r="O14" s="119"/>
      <c r="P14" s="119"/>
      <c r="Q14" s="119"/>
      <c r="R14" s="119"/>
      <c r="S14" s="120"/>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5</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IF(F16="","",LOOKUP('Pg5'!F16,Níveis!B50:C54))</f>
        <v>Existe Plano Estadual de Recursos Hídricos vigente e o mesmo vem sendo implementado (mais de 30% de ações implementadas).</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97" t="s">
        <v>67</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ht="36" customHeight="1"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68</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69</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ht="28.5" customHeight="1" x14ac:dyDescent="0.25">
      <c r="B36" s="9"/>
      <c r="C36" s="89"/>
      <c r="D36" s="90"/>
      <c r="E36" s="90"/>
      <c r="F36" s="90"/>
      <c r="G36" s="90"/>
      <c r="H36" s="90"/>
      <c r="I36" s="90"/>
      <c r="J36" s="90"/>
      <c r="K36" s="90"/>
      <c r="L36" s="90"/>
      <c r="M36" s="90"/>
      <c r="N36" s="90"/>
      <c r="O36" s="90"/>
      <c r="P36" s="90"/>
      <c r="Q36" s="90"/>
      <c r="R36" s="90"/>
      <c r="S36" s="91"/>
      <c r="T36" s="9"/>
    </row>
    <row r="37" spans="2:20" ht="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4</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IF(F39="","",LOOKUP('Pg5'!F39,Níveis!B55:C58))</f>
        <v>Planos de bacia vigentes em mais de 75% das unidades de gestão hidrográfica.</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97" t="s">
        <v>70</v>
      </c>
      <c r="D47" s="98"/>
      <c r="E47" s="98"/>
      <c r="F47" s="98"/>
      <c r="G47" s="98"/>
      <c r="H47" s="98"/>
      <c r="I47" s="98"/>
      <c r="J47" s="98"/>
      <c r="K47" s="98"/>
      <c r="L47" s="98"/>
      <c r="M47" s="98"/>
      <c r="N47" s="98"/>
      <c r="O47" s="98"/>
      <c r="P47" s="98"/>
      <c r="Q47" s="98"/>
      <c r="R47" s="98"/>
      <c r="S47" s="99"/>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3"/>
      <c r="D49" s="104"/>
      <c r="E49" s="104"/>
      <c r="F49" s="104"/>
      <c r="G49" s="104"/>
      <c r="H49" s="104"/>
      <c r="I49" s="104"/>
      <c r="J49" s="104"/>
      <c r="K49" s="104"/>
      <c r="L49" s="104"/>
      <c r="M49" s="104"/>
      <c r="N49" s="104"/>
      <c r="O49" s="104"/>
      <c r="P49" s="104"/>
      <c r="Q49" s="104"/>
      <c r="R49" s="104"/>
      <c r="S49" s="105"/>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0" t="s">
        <v>71</v>
      </c>
      <c r="D51" s="29"/>
      <c r="E51" s="29"/>
      <c r="F51" s="23"/>
      <c r="G51" s="23"/>
      <c r="H51" s="23"/>
      <c r="I51" s="23"/>
      <c r="J51" s="23"/>
      <c r="K51" s="23"/>
      <c r="L51" s="23"/>
      <c r="M51" s="64"/>
      <c r="N51" s="64"/>
      <c r="O51" s="23"/>
      <c r="P51" s="23"/>
      <c r="Q51" s="23"/>
      <c r="R51" s="23"/>
      <c r="S51" s="23"/>
      <c r="T51" s="9"/>
    </row>
    <row r="52" spans="2:20" ht="6" customHeight="1" x14ac:dyDescent="0.25">
      <c r="B52" s="9"/>
      <c r="C52" s="20"/>
      <c r="D52" s="29"/>
      <c r="E52" s="29"/>
      <c r="F52" s="23"/>
      <c r="G52" s="23"/>
      <c r="H52" s="23"/>
      <c r="I52" s="23"/>
      <c r="J52" s="23"/>
      <c r="K52" s="23"/>
      <c r="L52" s="23"/>
      <c r="M52" s="64"/>
      <c r="N52" s="64"/>
      <c r="O52" s="23"/>
      <c r="P52" s="23"/>
      <c r="Q52" s="23"/>
      <c r="R52" s="23"/>
      <c r="S52" s="23"/>
      <c r="T52" s="9"/>
    </row>
    <row r="53" spans="2:20" x14ac:dyDescent="0.25">
      <c r="B53" s="9"/>
      <c r="C53" s="86" t="s">
        <v>72</v>
      </c>
      <c r="D53" s="87"/>
      <c r="E53" s="87"/>
      <c r="F53" s="87"/>
      <c r="G53" s="87"/>
      <c r="H53" s="87"/>
      <c r="I53" s="87"/>
      <c r="J53" s="87"/>
      <c r="K53" s="87"/>
      <c r="L53" s="87"/>
      <c r="M53" s="87"/>
      <c r="N53" s="87"/>
      <c r="O53" s="87"/>
      <c r="P53" s="87"/>
      <c r="Q53" s="87"/>
      <c r="R53" s="87"/>
      <c r="S53" s="88"/>
      <c r="T53" s="9"/>
    </row>
    <row r="54" spans="2:20" x14ac:dyDescent="0.25">
      <c r="B54" s="9"/>
      <c r="C54" s="89"/>
      <c r="D54" s="90"/>
      <c r="E54" s="90"/>
      <c r="F54" s="90"/>
      <c r="G54" s="90"/>
      <c r="H54" s="90"/>
      <c r="I54" s="90"/>
      <c r="J54" s="90"/>
      <c r="K54" s="90"/>
      <c r="L54" s="90"/>
      <c r="M54" s="90"/>
      <c r="N54" s="90"/>
      <c r="O54" s="90"/>
      <c r="P54" s="90"/>
      <c r="Q54" s="90"/>
      <c r="R54" s="90"/>
      <c r="S54" s="91"/>
      <c r="T54" s="9"/>
    </row>
    <row r="55" spans="2:20" x14ac:dyDescent="0.25">
      <c r="B55" s="9"/>
      <c r="C55" s="89"/>
      <c r="D55" s="90"/>
      <c r="E55" s="90"/>
      <c r="F55" s="90"/>
      <c r="G55" s="90"/>
      <c r="H55" s="90"/>
      <c r="I55" s="90"/>
      <c r="J55" s="90"/>
      <c r="K55" s="90"/>
      <c r="L55" s="90"/>
      <c r="M55" s="90"/>
      <c r="N55" s="90"/>
      <c r="O55" s="90"/>
      <c r="P55" s="90"/>
      <c r="Q55" s="90"/>
      <c r="R55" s="90"/>
      <c r="S55" s="91"/>
      <c r="T55" s="9"/>
    </row>
    <row r="56" spans="2:20" ht="10.5" customHeight="1" x14ac:dyDescent="0.25">
      <c r="B56" s="9"/>
      <c r="C56" s="118"/>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3</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IF(F58="","",LOOKUP('Pg5'!F58,Níveis!B59:C62))</f>
        <v>Existem alguns corpos hídricos superficiais ou subterrâneos enquadrados respectivamente nos termos das Resoluções CONAMA nº 357/2005 e 396/2008.</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97" t="s">
        <v>73</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x14ac:dyDescent="0.25">
      <c r="B73" s="9"/>
      <c r="C73" s="107"/>
      <c r="D73" s="107"/>
      <c r="E73" s="107"/>
      <c r="F73" s="107"/>
      <c r="G73" s="107"/>
      <c r="H73" s="107"/>
      <c r="I73" s="107"/>
      <c r="J73" s="107"/>
      <c r="K73" s="9"/>
      <c r="L73" s="107"/>
      <c r="M73" s="107"/>
      <c r="N73" s="107"/>
      <c r="O73" s="107"/>
      <c r="P73" s="107"/>
      <c r="Q73" s="107"/>
      <c r="R73" s="107"/>
      <c r="S73" s="107"/>
      <c r="T73" s="9"/>
    </row>
    <row r="74" spans="2:20" x14ac:dyDescent="0.25">
      <c r="B74" s="27"/>
    </row>
  </sheetData>
  <mergeCells count="15">
    <mergeCell ref="F2:P3"/>
    <mergeCell ref="F4:P5"/>
    <mergeCell ref="R6:S7"/>
    <mergeCell ref="C47:S49"/>
    <mergeCell ref="C11:S14"/>
    <mergeCell ref="C18:S20"/>
    <mergeCell ref="C24:S29"/>
    <mergeCell ref="C33:S37"/>
    <mergeCell ref="C41:S43"/>
    <mergeCell ref="E6:Q7"/>
    <mergeCell ref="C53:S56"/>
    <mergeCell ref="C60:S62"/>
    <mergeCell ref="C66:S71"/>
    <mergeCell ref="C73:J73"/>
    <mergeCell ref="L73:S73"/>
  </mergeCells>
  <conditionalFormatting sqref="R6">
    <cfRule type="expression" dxfId="6" priority="1">
      <formula>$R$6&lt;&gt;""</formula>
    </cfRule>
  </conditionalFormatting>
  <dataValidations count="3">
    <dataValidation type="list" allowBlank="1" showInputMessage="1" showErrorMessage="1" sqref="F58 F39" xr:uid="{00000000-0002-0000-0500-000000000000}">
      <formula1>"1,2,3,4"</formula1>
    </dataValidation>
    <dataValidation type="list" allowBlank="1" showInputMessage="1" showErrorMessage="1" sqref="F16" xr:uid="{00000000-0002-0000-0500-000001000000}">
      <formula1>"1,2,3,4,5"</formula1>
    </dataValidation>
    <dataValidation type="textLength" operator="lessThan" showInputMessage="1" showErrorMessage="1" sqref="C24:S29" xr:uid="{00000000-0002-0000-05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77"/>
  <sheetViews>
    <sheetView showGridLines="0" topLeftCell="A43" zoomScaleNormal="100" zoomScaleSheetLayoutView="100" workbookViewId="0">
      <selection activeCell="C23" sqref="C23:S28"/>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74</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75</v>
      </c>
      <c r="D11" s="114"/>
      <c r="E11" s="114"/>
      <c r="F11" s="114"/>
      <c r="G11" s="114"/>
      <c r="H11" s="114"/>
      <c r="I11" s="114"/>
      <c r="J11" s="114"/>
      <c r="K11" s="114"/>
      <c r="L11" s="114"/>
      <c r="M11" s="114"/>
      <c r="N11" s="114"/>
      <c r="O11" s="114"/>
      <c r="P11" s="114"/>
      <c r="Q11" s="114"/>
      <c r="R11" s="114"/>
      <c r="S11" s="115"/>
      <c r="T11" s="9"/>
    </row>
    <row r="12" spans="2:20" ht="15" customHeight="1" x14ac:dyDescent="0.25">
      <c r="B12" s="9"/>
      <c r="C12" s="89"/>
      <c r="D12" s="116"/>
      <c r="E12" s="116"/>
      <c r="F12" s="116"/>
      <c r="G12" s="116"/>
      <c r="H12" s="116"/>
      <c r="I12" s="116"/>
      <c r="J12" s="116"/>
      <c r="K12" s="116"/>
      <c r="L12" s="116"/>
      <c r="M12" s="116"/>
      <c r="N12" s="116"/>
      <c r="O12" s="116"/>
      <c r="P12" s="116"/>
      <c r="Q12" s="116"/>
      <c r="R12" s="116"/>
      <c r="S12" s="117"/>
      <c r="T12" s="9"/>
    </row>
    <row r="13" spans="2:20" ht="15" customHeight="1" x14ac:dyDescent="0.25">
      <c r="B13" s="9"/>
      <c r="C13" s="118"/>
      <c r="D13" s="119"/>
      <c r="E13" s="119"/>
      <c r="F13" s="119"/>
      <c r="G13" s="119"/>
      <c r="H13" s="119"/>
      <c r="I13" s="119"/>
      <c r="J13" s="119"/>
      <c r="K13" s="119"/>
      <c r="L13" s="119"/>
      <c r="M13" s="119"/>
      <c r="N13" s="119"/>
      <c r="O13" s="119"/>
      <c r="P13" s="119"/>
      <c r="Q13" s="119"/>
      <c r="R13" s="119"/>
      <c r="S13" s="120"/>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4</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IF(F15="","",LOOKUP('Pg6'!F15,Níveis!B63:C66))</f>
        <v>Existem estudos especiais para diversos temas de interesse da gestão em determinadas regiões ou bacias hidrográficas, e esses estudos estão atualizados e são suficientes para orientar as ações de gestão nos aspectos por ele abordados.</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97" t="s">
        <v>76</v>
      </c>
      <c r="D23" s="98"/>
      <c r="E23" s="98"/>
      <c r="F23" s="98"/>
      <c r="G23" s="98"/>
      <c r="H23" s="98"/>
      <c r="I23" s="98"/>
      <c r="J23" s="98"/>
      <c r="K23" s="98"/>
      <c r="L23" s="98"/>
      <c r="M23" s="98"/>
      <c r="N23" s="98"/>
      <c r="O23" s="98"/>
      <c r="P23" s="98"/>
      <c r="Q23" s="98"/>
      <c r="R23" s="98"/>
      <c r="S23" s="99"/>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ht="15" customHeight="1"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ht="59.25" customHeight="1" x14ac:dyDescent="0.25">
      <c r="B28" s="9"/>
      <c r="C28" s="103"/>
      <c r="D28" s="104"/>
      <c r="E28" s="104"/>
      <c r="F28" s="104"/>
      <c r="G28" s="104"/>
      <c r="H28" s="104"/>
      <c r="I28" s="104"/>
      <c r="J28" s="104"/>
      <c r="K28" s="104"/>
      <c r="L28" s="104"/>
      <c r="M28" s="104"/>
      <c r="N28" s="104"/>
      <c r="O28" s="104"/>
      <c r="P28" s="104"/>
      <c r="Q28" s="104"/>
      <c r="R28" s="104"/>
      <c r="S28" s="105"/>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77</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78</v>
      </c>
      <c r="D32" s="87"/>
      <c r="E32" s="87"/>
      <c r="F32" s="87"/>
      <c r="G32" s="87"/>
      <c r="H32" s="87"/>
      <c r="I32" s="87"/>
      <c r="J32" s="87"/>
      <c r="K32" s="87"/>
      <c r="L32" s="87"/>
      <c r="M32" s="87"/>
      <c r="N32" s="87"/>
      <c r="O32" s="87"/>
      <c r="P32" s="87"/>
      <c r="Q32" s="87"/>
      <c r="R32" s="87"/>
      <c r="S32" s="88"/>
      <c r="T32" s="9"/>
    </row>
    <row r="33" spans="2:20" x14ac:dyDescent="0.25">
      <c r="B33" s="9"/>
      <c r="C33" s="89"/>
      <c r="D33" s="90"/>
      <c r="E33" s="90"/>
      <c r="F33" s="90"/>
      <c r="G33" s="90"/>
      <c r="H33" s="90"/>
      <c r="I33" s="90"/>
      <c r="J33" s="90"/>
      <c r="K33" s="90"/>
      <c r="L33" s="90"/>
      <c r="M33" s="90"/>
      <c r="N33" s="90"/>
      <c r="O33" s="90"/>
      <c r="P33" s="90"/>
      <c r="Q33" s="90"/>
      <c r="R33" s="90"/>
      <c r="S33" s="91"/>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ht="30.75" customHeight="1" x14ac:dyDescent="0.25">
      <c r="B36" s="9"/>
      <c r="C36" s="89"/>
      <c r="D36" s="90"/>
      <c r="E36" s="90"/>
      <c r="F36" s="90"/>
      <c r="G36" s="90"/>
      <c r="H36" s="90"/>
      <c r="I36" s="90"/>
      <c r="J36" s="90"/>
      <c r="K36" s="90"/>
      <c r="L36" s="90"/>
      <c r="M36" s="90"/>
      <c r="N36" s="90"/>
      <c r="O36" s="90"/>
      <c r="P36" s="90"/>
      <c r="Q36" s="90"/>
      <c r="R36" s="90"/>
      <c r="S36" s="91"/>
      <c r="T36" s="9"/>
    </row>
    <row r="37" spans="2:20" ht="6.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4</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IF(F39="","",LOOKUP('Pg6'!F39,Níveis!B6:C71))</f>
        <v>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97" t="s">
        <v>79</v>
      </c>
      <c r="D47" s="98"/>
      <c r="E47" s="98"/>
      <c r="F47" s="98"/>
      <c r="G47" s="98"/>
      <c r="H47" s="98"/>
      <c r="I47" s="98"/>
      <c r="J47" s="98"/>
      <c r="K47" s="98"/>
      <c r="L47" s="98"/>
      <c r="M47" s="98"/>
      <c r="N47" s="98"/>
      <c r="O47" s="98"/>
      <c r="P47" s="98"/>
      <c r="Q47" s="98"/>
      <c r="R47" s="98"/>
      <c r="S47" s="99"/>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0"/>
      <c r="D50" s="101"/>
      <c r="E50" s="101"/>
      <c r="F50" s="101"/>
      <c r="G50" s="101"/>
      <c r="H50" s="101"/>
      <c r="I50" s="101"/>
      <c r="J50" s="101"/>
      <c r="K50" s="101"/>
      <c r="L50" s="101"/>
      <c r="M50" s="101"/>
      <c r="N50" s="101"/>
      <c r="O50" s="101"/>
      <c r="P50" s="101"/>
      <c r="Q50" s="101"/>
      <c r="R50" s="101"/>
      <c r="S50" s="102"/>
      <c r="T50" s="9"/>
    </row>
    <row r="51" spans="2:20" x14ac:dyDescent="0.25">
      <c r="B51" s="9"/>
      <c r="C51" s="100"/>
      <c r="D51" s="101"/>
      <c r="E51" s="101"/>
      <c r="F51" s="101"/>
      <c r="G51" s="101"/>
      <c r="H51" s="101"/>
      <c r="I51" s="101"/>
      <c r="J51" s="101"/>
      <c r="K51" s="101"/>
      <c r="L51" s="101"/>
      <c r="M51" s="101"/>
      <c r="N51" s="101"/>
      <c r="O51" s="101"/>
      <c r="P51" s="101"/>
      <c r="Q51" s="101"/>
      <c r="R51" s="101"/>
      <c r="S51" s="102"/>
      <c r="T51" s="9"/>
    </row>
    <row r="52" spans="2:20" x14ac:dyDescent="0.25">
      <c r="B52" s="9"/>
      <c r="C52" s="103"/>
      <c r="D52" s="104"/>
      <c r="E52" s="104"/>
      <c r="F52" s="104"/>
      <c r="G52" s="104"/>
      <c r="H52" s="104"/>
      <c r="I52" s="104"/>
      <c r="J52" s="104"/>
      <c r="K52" s="104"/>
      <c r="L52" s="104"/>
      <c r="M52" s="104"/>
      <c r="N52" s="104"/>
      <c r="O52" s="104"/>
      <c r="P52" s="104"/>
      <c r="Q52" s="104"/>
      <c r="R52" s="104"/>
      <c r="S52" s="105"/>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0" t="s">
        <v>80</v>
      </c>
      <c r="D54" s="29"/>
      <c r="E54" s="29"/>
      <c r="F54" s="23"/>
      <c r="G54" s="23"/>
      <c r="H54" s="23"/>
      <c r="I54" s="23"/>
      <c r="J54" s="23"/>
      <c r="K54" s="23"/>
      <c r="L54" s="23"/>
      <c r="M54" s="64"/>
      <c r="N54" s="64"/>
      <c r="O54" s="23"/>
      <c r="P54" s="23"/>
      <c r="Q54" s="23"/>
      <c r="R54" s="23"/>
      <c r="S54" s="23"/>
      <c r="T54" s="9"/>
    </row>
    <row r="55" spans="2:20" ht="6" customHeight="1" x14ac:dyDescent="0.25">
      <c r="B55" s="9"/>
      <c r="C55" s="20"/>
      <c r="D55" s="29"/>
      <c r="E55" s="29"/>
      <c r="F55" s="23"/>
      <c r="G55" s="23"/>
      <c r="H55" s="23"/>
      <c r="I55" s="23"/>
      <c r="J55" s="23"/>
      <c r="K55" s="23"/>
      <c r="L55" s="23"/>
      <c r="M55" s="64"/>
      <c r="N55" s="64"/>
      <c r="O55" s="23"/>
      <c r="P55" s="23"/>
      <c r="Q55" s="23"/>
      <c r="R55" s="23"/>
      <c r="S55" s="23"/>
      <c r="T55" s="9"/>
    </row>
    <row r="56" spans="2:20" x14ac:dyDescent="0.25">
      <c r="B56" s="9"/>
      <c r="C56" s="86" t="s">
        <v>81</v>
      </c>
      <c r="D56" s="87"/>
      <c r="E56" s="87"/>
      <c r="F56" s="87"/>
      <c r="G56" s="87"/>
      <c r="H56" s="87"/>
      <c r="I56" s="87"/>
      <c r="J56" s="87"/>
      <c r="K56" s="87"/>
      <c r="L56" s="87"/>
      <c r="M56" s="87"/>
      <c r="N56" s="87"/>
      <c r="O56" s="87"/>
      <c r="P56" s="87"/>
      <c r="Q56" s="87"/>
      <c r="R56" s="87"/>
      <c r="S56" s="88"/>
      <c r="T56" s="9"/>
    </row>
    <row r="57" spans="2:20" x14ac:dyDescent="0.25">
      <c r="B57" s="9"/>
      <c r="C57" s="89"/>
      <c r="D57" s="90"/>
      <c r="E57" s="90"/>
      <c r="F57" s="90"/>
      <c r="G57" s="90"/>
      <c r="H57" s="90"/>
      <c r="I57" s="90"/>
      <c r="J57" s="90"/>
      <c r="K57" s="90"/>
      <c r="L57" s="90"/>
      <c r="M57" s="90"/>
      <c r="N57" s="90"/>
      <c r="O57" s="90"/>
      <c r="P57" s="90"/>
      <c r="Q57" s="90"/>
      <c r="R57" s="90"/>
      <c r="S57" s="91"/>
      <c r="T57" s="9"/>
    </row>
    <row r="58" spans="2:20" x14ac:dyDescent="0.25">
      <c r="B58" s="9"/>
      <c r="C58" s="89"/>
      <c r="D58" s="90"/>
      <c r="E58" s="90"/>
      <c r="F58" s="90"/>
      <c r="G58" s="90"/>
      <c r="H58" s="90"/>
      <c r="I58" s="90"/>
      <c r="J58" s="90"/>
      <c r="K58" s="90"/>
      <c r="L58" s="90"/>
      <c r="M58" s="90"/>
      <c r="N58" s="90"/>
      <c r="O58" s="90"/>
      <c r="P58" s="90"/>
      <c r="Q58" s="90"/>
      <c r="R58" s="90"/>
      <c r="S58" s="91"/>
      <c r="T58" s="9"/>
    </row>
    <row r="59" spans="2:20" ht="21.75" customHeight="1" x14ac:dyDescent="0.25">
      <c r="B59" s="9"/>
      <c r="C59" s="118"/>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23" t="s">
        <v>29</v>
      </c>
      <c r="D61" s="9"/>
      <c r="E61" s="9"/>
      <c r="F61" s="32">
        <v>3</v>
      </c>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6" t="str">
        <f>IF(F61="","",LOOKUP('Pg6'!F61,Níveis!B72:C74))</f>
        <v>Existe cadastro de usuários, usos e interferências para mais de 50% da demanda estimada.</v>
      </c>
      <c r="D63" s="87"/>
      <c r="E63" s="87"/>
      <c r="F63" s="87"/>
      <c r="G63" s="87"/>
      <c r="H63" s="87"/>
      <c r="I63" s="87"/>
      <c r="J63" s="87"/>
      <c r="K63" s="87"/>
      <c r="L63" s="87"/>
      <c r="M63" s="87"/>
      <c r="N63" s="87"/>
      <c r="O63" s="87"/>
      <c r="P63" s="87"/>
      <c r="Q63" s="87"/>
      <c r="R63" s="87"/>
      <c r="S63" s="88"/>
      <c r="T63" s="9"/>
    </row>
    <row r="64" spans="2:20" x14ac:dyDescent="0.25">
      <c r="B64" s="9"/>
      <c r="C64" s="95"/>
      <c r="D64" s="90"/>
      <c r="E64" s="90"/>
      <c r="F64" s="90"/>
      <c r="G64" s="90"/>
      <c r="H64" s="90"/>
      <c r="I64" s="90"/>
      <c r="J64" s="90"/>
      <c r="K64" s="90"/>
      <c r="L64" s="90"/>
      <c r="M64" s="90"/>
      <c r="N64" s="90"/>
      <c r="O64" s="90"/>
      <c r="P64" s="90"/>
      <c r="Q64" s="90"/>
      <c r="R64" s="90"/>
      <c r="S64" s="91"/>
      <c r="T64" s="9"/>
    </row>
    <row r="65" spans="2:20" x14ac:dyDescent="0.25">
      <c r="B65" s="9"/>
      <c r="C65" s="92"/>
      <c r="D65" s="93"/>
      <c r="E65" s="93"/>
      <c r="F65" s="93"/>
      <c r="G65" s="93"/>
      <c r="H65" s="93"/>
      <c r="I65" s="93"/>
      <c r="J65" s="93"/>
      <c r="K65" s="93"/>
      <c r="L65" s="93"/>
      <c r="M65" s="93"/>
      <c r="N65" s="93"/>
      <c r="O65" s="93"/>
      <c r="P65" s="93"/>
      <c r="Q65" s="93"/>
      <c r="R65" s="93"/>
      <c r="S65" s="94"/>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0" t="s">
        <v>30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7" t="s">
        <v>82</v>
      </c>
      <c r="D69" s="98"/>
      <c r="E69" s="98"/>
      <c r="F69" s="98"/>
      <c r="G69" s="98"/>
      <c r="H69" s="98"/>
      <c r="I69" s="98"/>
      <c r="J69" s="98"/>
      <c r="K69" s="98"/>
      <c r="L69" s="98"/>
      <c r="M69" s="98"/>
      <c r="N69" s="98"/>
      <c r="O69" s="98"/>
      <c r="P69" s="98"/>
      <c r="Q69" s="98"/>
      <c r="R69" s="98"/>
      <c r="S69" s="99"/>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0"/>
      <c r="D71" s="101"/>
      <c r="E71" s="101"/>
      <c r="F71" s="101"/>
      <c r="G71" s="101"/>
      <c r="H71" s="101"/>
      <c r="I71" s="101"/>
      <c r="J71" s="101"/>
      <c r="K71" s="101"/>
      <c r="L71" s="101"/>
      <c r="M71" s="101"/>
      <c r="N71" s="101"/>
      <c r="O71" s="101"/>
      <c r="P71" s="101"/>
      <c r="Q71" s="101"/>
      <c r="R71" s="101"/>
      <c r="S71" s="102"/>
      <c r="T71" s="9"/>
    </row>
    <row r="72" spans="2:20" x14ac:dyDescent="0.25">
      <c r="B72" s="9"/>
      <c r="C72" s="100"/>
      <c r="D72" s="101"/>
      <c r="E72" s="101"/>
      <c r="F72" s="101"/>
      <c r="G72" s="101"/>
      <c r="H72" s="101"/>
      <c r="I72" s="101"/>
      <c r="J72" s="101"/>
      <c r="K72" s="101"/>
      <c r="L72" s="101"/>
      <c r="M72" s="101"/>
      <c r="N72" s="101"/>
      <c r="O72" s="101"/>
      <c r="P72" s="101"/>
      <c r="Q72" s="101"/>
      <c r="R72" s="101"/>
      <c r="S72" s="102"/>
      <c r="T72" s="9"/>
    </row>
    <row r="73" spans="2:20" x14ac:dyDescent="0.25">
      <c r="B73" s="9"/>
      <c r="C73" s="100"/>
      <c r="D73" s="101"/>
      <c r="E73" s="101"/>
      <c r="F73" s="101"/>
      <c r="G73" s="101"/>
      <c r="H73" s="101"/>
      <c r="I73" s="101"/>
      <c r="J73" s="101"/>
      <c r="K73" s="101"/>
      <c r="L73" s="101"/>
      <c r="M73" s="101"/>
      <c r="N73" s="101"/>
      <c r="O73" s="101"/>
      <c r="P73" s="101"/>
      <c r="Q73" s="101"/>
      <c r="R73" s="101"/>
      <c r="S73" s="102"/>
      <c r="T73" s="9"/>
    </row>
    <row r="74" spans="2:20" ht="59.25" customHeight="1" x14ac:dyDescent="0.25">
      <c r="B74" s="9"/>
      <c r="C74" s="103"/>
      <c r="D74" s="104"/>
      <c r="E74" s="104"/>
      <c r="F74" s="104"/>
      <c r="G74" s="104"/>
      <c r="H74" s="104"/>
      <c r="I74" s="104"/>
      <c r="J74" s="104"/>
      <c r="K74" s="104"/>
      <c r="L74" s="104"/>
      <c r="M74" s="104"/>
      <c r="N74" s="104"/>
      <c r="O74" s="104"/>
      <c r="P74" s="104"/>
      <c r="Q74" s="104"/>
      <c r="R74" s="104"/>
      <c r="S74" s="105"/>
      <c r="T74" s="9"/>
    </row>
    <row r="75" spans="2:20" x14ac:dyDescent="0.25">
      <c r="B75" s="9"/>
      <c r="C75" s="31"/>
      <c r="D75" s="31"/>
      <c r="E75" s="31"/>
      <c r="F75" s="31"/>
      <c r="G75" s="31"/>
      <c r="H75" s="31"/>
      <c r="I75" s="31"/>
      <c r="J75" s="31"/>
      <c r="K75" s="31"/>
      <c r="L75" s="31"/>
      <c r="M75" s="31"/>
      <c r="N75" s="31"/>
      <c r="O75" s="31"/>
      <c r="P75" s="31"/>
      <c r="Q75" s="31"/>
      <c r="R75" s="31"/>
      <c r="S75" s="31"/>
      <c r="T75" s="9"/>
    </row>
    <row r="76" spans="2:20" x14ac:dyDescent="0.25">
      <c r="B76" s="9"/>
      <c r="C76" s="107"/>
      <c r="D76" s="107"/>
      <c r="E76" s="107"/>
      <c r="F76" s="107"/>
      <c r="G76" s="107"/>
      <c r="H76" s="107"/>
      <c r="I76" s="107"/>
      <c r="J76" s="107"/>
      <c r="K76" s="9"/>
      <c r="L76" s="107"/>
      <c r="M76" s="107"/>
      <c r="N76" s="107"/>
      <c r="O76" s="107"/>
      <c r="P76" s="107"/>
      <c r="Q76" s="107"/>
      <c r="R76" s="107"/>
      <c r="S76" s="107"/>
      <c r="T76" s="9"/>
    </row>
    <row r="77" spans="2:20" x14ac:dyDescent="0.25">
      <c r="B77" s="27"/>
    </row>
  </sheetData>
  <mergeCells count="15">
    <mergeCell ref="C17:S19"/>
    <mergeCell ref="C23:S28"/>
    <mergeCell ref="C32:S37"/>
    <mergeCell ref="C41:S43"/>
    <mergeCell ref="F2:P3"/>
    <mergeCell ref="F4:P5"/>
    <mergeCell ref="R6:S7"/>
    <mergeCell ref="C11:S13"/>
    <mergeCell ref="E6:Q7"/>
    <mergeCell ref="C47:S52"/>
    <mergeCell ref="C56:S59"/>
    <mergeCell ref="C63:S65"/>
    <mergeCell ref="C69:S74"/>
    <mergeCell ref="C76:J76"/>
    <mergeCell ref="L76:S76"/>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operator="lessThan" showInputMessage="1" showErrorMessage="1" sqref="C23:S28" xr:uid="{00000000-0002-0000-0600-000003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74"/>
  <sheetViews>
    <sheetView showGridLines="0" topLeftCell="A22" zoomScaleNormal="100" zoomScaleSheetLayoutView="100" workbookViewId="0">
      <selection activeCell="C44" sqref="C44:S4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83</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84</v>
      </c>
      <c r="D11" s="114"/>
      <c r="E11" s="114"/>
      <c r="F11" s="114"/>
      <c r="G11" s="114"/>
      <c r="H11" s="114"/>
      <c r="I11" s="114"/>
      <c r="J11" s="114"/>
      <c r="K11" s="114"/>
      <c r="L11" s="114"/>
      <c r="M11" s="114"/>
      <c r="N11" s="114"/>
      <c r="O11" s="114"/>
      <c r="P11" s="114"/>
      <c r="Q11" s="114"/>
      <c r="R11" s="114"/>
      <c r="S11" s="115"/>
      <c r="T11" s="9"/>
    </row>
    <row r="12" spans="2:20" ht="15" customHeight="1" x14ac:dyDescent="0.25">
      <c r="B12" s="9"/>
      <c r="C12" s="89"/>
      <c r="D12" s="116"/>
      <c r="E12" s="116"/>
      <c r="F12" s="116"/>
      <c r="G12" s="116"/>
      <c r="H12" s="116"/>
      <c r="I12" s="116"/>
      <c r="J12" s="116"/>
      <c r="K12" s="116"/>
      <c r="L12" s="116"/>
      <c r="M12" s="116"/>
      <c r="N12" s="116"/>
      <c r="O12" s="116"/>
      <c r="P12" s="116"/>
      <c r="Q12" s="116"/>
      <c r="R12" s="116"/>
      <c r="S12" s="117"/>
      <c r="T12" s="9"/>
    </row>
    <row r="13" spans="2:20" ht="12" customHeight="1" x14ac:dyDescent="0.25">
      <c r="B13" s="9"/>
      <c r="C13" s="118"/>
      <c r="D13" s="119"/>
      <c r="E13" s="119"/>
      <c r="F13" s="119"/>
      <c r="G13" s="119"/>
      <c r="H13" s="119"/>
      <c r="I13" s="119"/>
      <c r="J13" s="119"/>
      <c r="K13" s="119"/>
      <c r="L13" s="119"/>
      <c r="M13" s="119"/>
      <c r="N13" s="119"/>
      <c r="O13" s="119"/>
      <c r="P13" s="119"/>
      <c r="Q13" s="119"/>
      <c r="R13" s="119"/>
      <c r="S13" s="120"/>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5</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IF(F15="","",LOOKUP('Pg7'!F15,Níveis!B75:C79))</f>
        <v>Existem redes pluviométricas e fluviométricas operadas em âmbito estadual, próprias ou mistas, bem como um planejamento para implantação, ampliação e modernização dessas redes, e a cobertura é igual ou superior a 50% da rede planejada.</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97" t="s">
        <v>85</v>
      </c>
      <c r="D23" s="98"/>
      <c r="E23" s="98"/>
      <c r="F23" s="98"/>
      <c r="G23" s="98"/>
      <c r="H23" s="98"/>
      <c r="I23" s="98"/>
      <c r="J23" s="98"/>
      <c r="K23" s="98"/>
      <c r="L23" s="98"/>
      <c r="M23" s="98"/>
      <c r="N23" s="98"/>
      <c r="O23" s="98"/>
      <c r="P23" s="98"/>
      <c r="Q23" s="98"/>
      <c r="R23" s="98"/>
      <c r="S23" s="99"/>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ht="15" customHeight="1"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3"/>
      <c r="D28" s="104"/>
      <c r="E28" s="104"/>
      <c r="F28" s="104"/>
      <c r="G28" s="104"/>
      <c r="H28" s="104"/>
      <c r="I28" s="104"/>
      <c r="J28" s="104"/>
      <c r="K28" s="104"/>
      <c r="L28" s="104"/>
      <c r="M28" s="104"/>
      <c r="N28" s="104"/>
      <c r="O28" s="104"/>
      <c r="P28" s="104"/>
      <c r="Q28" s="104"/>
      <c r="R28" s="104"/>
      <c r="S28" s="105"/>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86</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87</v>
      </c>
      <c r="D32" s="87"/>
      <c r="E32" s="87"/>
      <c r="F32" s="87"/>
      <c r="G32" s="87"/>
      <c r="H32" s="87"/>
      <c r="I32" s="87"/>
      <c r="J32" s="87"/>
      <c r="K32" s="87"/>
      <c r="L32" s="87"/>
      <c r="M32" s="87"/>
      <c r="N32" s="87"/>
      <c r="O32" s="87"/>
      <c r="P32" s="87"/>
      <c r="Q32" s="87"/>
      <c r="R32" s="87"/>
      <c r="S32" s="88"/>
      <c r="T32" s="9"/>
    </row>
    <row r="33" spans="2:20" x14ac:dyDescent="0.25">
      <c r="B33" s="9"/>
      <c r="C33" s="89"/>
      <c r="D33" s="90"/>
      <c r="E33" s="90"/>
      <c r="F33" s="90"/>
      <c r="G33" s="90"/>
      <c r="H33" s="90"/>
      <c r="I33" s="90"/>
      <c r="J33" s="90"/>
      <c r="K33" s="90"/>
      <c r="L33" s="90"/>
      <c r="M33" s="90"/>
      <c r="N33" s="90"/>
      <c r="O33" s="90"/>
      <c r="P33" s="90"/>
      <c r="Q33" s="90"/>
      <c r="R33" s="90"/>
      <c r="S33" s="91"/>
      <c r="T33" s="9"/>
    </row>
    <row r="34" spans="2:20" ht="11.25" customHeight="1" x14ac:dyDescent="0.25">
      <c r="B34" s="9"/>
      <c r="C34" s="118"/>
      <c r="D34" s="93"/>
      <c r="E34" s="93"/>
      <c r="F34" s="93"/>
      <c r="G34" s="93"/>
      <c r="H34" s="93"/>
      <c r="I34" s="93"/>
      <c r="J34" s="93"/>
      <c r="K34" s="93"/>
      <c r="L34" s="93"/>
      <c r="M34" s="93"/>
      <c r="N34" s="93"/>
      <c r="O34" s="93"/>
      <c r="P34" s="93"/>
      <c r="Q34" s="93"/>
      <c r="R34" s="93"/>
      <c r="S34" s="94"/>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23" t="s">
        <v>29</v>
      </c>
      <c r="D36" s="9"/>
      <c r="E36" s="9"/>
      <c r="F36" s="32">
        <v>4</v>
      </c>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96" t="str">
        <f>IF(F36="","",LOOKUP('Pg7'!F36,Níveis!B80:C83))</f>
        <v>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v>
      </c>
      <c r="D38" s="87"/>
      <c r="E38" s="87"/>
      <c r="F38" s="87"/>
      <c r="G38" s="87"/>
      <c r="H38" s="87"/>
      <c r="I38" s="87"/>
      <c r="J38" s="87"/>
      <c r="K38" s="87"/>
      <c r="L38" s="87"/>
      <c r="M38" s="87"/>
      <c r="N38" s="87"/>
      <c r="O38" s="87"/>
      <c r="P38" s="87"/>
      <c r="Q38" s="87"/>
      <c r="R38" s="87"/>
      <c r="S38" s="88"/>
      <c r="T38" s="9"/>
    </row>
    <row r="39" spans="2:20" x14ac:dyDescent="0.25">
      <c r="B39" s="9"/>
      <c r="C39" s="95"/>
      <c r="D39" s="90"/>
      <c r="E39" s="90"/>
      <c r="F39" s="90"/>
      <c r="G39" s="90"/>
      <c r="H39" s="90"/>
      <c r="I39" s="90"/>
      <c r="J39" s="90"/>
      <c r="K39" s="90"/>
      <c r="L39" s="90"/>
      <c r="M39" s="90"/>
      <c r="N39" s="90"/>
      <c r="O39" s="90"/>
      <c r="P39" s="90"/>
      <c r="Q39" s="90"/>
      <c r="R39" s="90"/>
      <c r="S39" s="91"/>
      <c r="T39" s="9"/>
    </row>
    <row r="40" spans="2:20" x14ac:dyDescent="0.25">
      <c r="B40" s="9"/>
      <c r="C40" s="92"/>
      <c r="D40" s="93"/>
      <c r="E40" s="93"/>
      <c r="F40" s="93"/>
      <c r="G40" s="93"/>
      <c r="H40" s="93"/>
      <c r="I40" s="93"/>
      <c r="J40" s="93"/>
      <c r="K40" s="93"/>
      <c r="L40" s="93"/>
      <c r="M40" s="93"/>
      <c r="N40" s="93"/>
      <c r="O40" s="93"/>
      <c r="P40" s="93"/>
      <c r="Q40" s="93"/>
      <c r="R40" s="93"/>
      <c r="S40" s="94"/>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0" t="s">
        <v>30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97" t="s">
        <v>88</v>
      </c>
      <c r="D44" s="98"/>
      <c r="E44" s="98"/>
      <c r="F44" s="98"/>
      <c r="G44" s="98"/>
      <c r="H44" s="98"/>
      <c r="I44" s="98"/>
      <c r="J44" s="98"/>
      <c r="K44" s="98"/>
      <c r="L44" s="98"/>
      <c r="M44" s="98"/>
      <c r="N44" s="98"/>
      <c r="O44" s="98"/>
      <c r="P44" s="98"/>
      <c r="Q44" s="98"/>
      <c r="R44" s="98"/>
      <c r="S44" s="99"/>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3"/>
      <c r="D49" s="104"/>
      <c r="E49" s="104"/>
      <c r="F49" s="104"/>
      <c r="G49" s="104"/>
      <c r="H49" s="104"/>
      <c r="I49" s="104"/>
      <c r="J49" s="104"/>
      <c r="K49" s="104"/>
      <c r="L49" s="104"/>
      <c r="M49" s="104"/>
      <c r="N49" s="104"/>
      <c r="O49" s="104"/>
      <c r="P49" s="104"/>
      <c r="Q49" s="104"/>
      <c r="R49" s="104"/>
      <c r="S49" s="105"/>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0" t="s">
        <v>89</v>
      </c>
      <c r="D51" s="29"/>
      <c r="E51" s="29"/>
      <c r="F51" s="23"/>
      <c r="G51" s="23"/>
      <c r="H51" s="23"/>
      <c r="I51" s="23"/>
      <c r="J51" s="23"/>
      <c r="K51" s="23"/>
      <c r="L51" s="23"/>
      <c r="M51" s="64"/>
      <c r="N51" s="64"/>
      <c r="O51" s="23"/>
      <c r="P51" s="23"/>
      <c r="Q51" s="23"/>
      <c r="R51" s="23"/>
      <c r="S51" s="23"/>
      <c r="T51" s="9"/>
    </row>
    <row r="52" spans="2:20" ht="6" customHeight="1" x14ac:dyDescent="0.25">
      <c r="B52" s="9"/>
      <c r="C52" s="20"/>
      <c r="D52" s="29"/>
      <c r="E52" s="29"/>
      <c r="F52" s="23"/>
      <c r="G52" s="23"/>
      <c r="H52" s="23"/>
      <c r="I52" s="23"/>
      <c r="J52" s="23"/>
      <c r="K52" s="23"/>
      <c r="L52" s="23"/>
      <c r="M52" s="64"/>
      <c r="N52" s="64"/>
      <c r="O52" s="23"/>
      <c r="P52" s="23"/>
      <c r="Q52" s="23"/>
      <c r="R52" s="23"/>
      <c r="S52" s="23"/>
      <c r="T52" s="9"/>
    </row>
    <row r="53" spans="2:20" x14ac:dyDescent="0.25">
      <c r="B53" s="9"/>
      <c r="C53" s="86" t="s">
        <v>90</v>
      </c>
      <c r="D53" s="87"/>
      <c r="E53" s="87"/>
      <c r="F53" s="87"/>
      <c r="G53" s="87"/>
      <c r="H53" s="87"/>
      <c r="I53" s="87"/>
      <c r="J53" s="87"/>
      <c r="K53" s="87"/>
      <c r="L53" s="87"/>
      <c r="M53" s="87"/>
      <c r="N53" s="87"/>
      <c r="O53" s="87"/>
      <c r="P53" s="87"/>
      <c r="Q53" s="87"/>
      <c r="R53" s="87"/>
      <c r="S53" s="88"/>
      <c r="T53" s="9"/>
    </row>
    <row r="54" spans="2:20" x14ac:dyDescent="0.25">
      <c r="B54" s="9"/>
      <c r="C54" s="89"/>
      <c r="D54" s="90"/>
      <c r="E54" s="90"/>
      <c r="F54" s="90"/>
      <c r="G54" s="90"/>
      <c r="H54" s="90"/>
      <c r="I54" s="90"/>
      <c r="J54" s="90"/>
      <c r="K54" s="90"/>
      <c r="L54" s="90"/>
      <c r="M54" s="90"/>
      <c r="N54" s="90"/>
      <c r="O54" s="90"/>
      <c r="P54" s="90"/>
      <c r="Q54" s="90"/>
      <c r="R54" s="90"/>
      <c r="S54" s="91"/>
      <c r="T54" s="9"/>
    </row>
    <row r="55" spans="2:20" x14ac:dyDescent="0.25">
      <c r="B55" s="9"/>
      <c r="C55" s="89"/>
      <c r="D55" s="90"/>
      <c r="E55" s="90"/>
      <c r="F55" s="90"/>
      <c r="G55" s="90"/>
      <c r="H55" s="90"/>
      <c r="I55" s="90"/>
      <c r="J55" s="90"/>
      <c r="K55" s="90"/>
      <c r="L55" s="90"/>
      <c r="M55" s="90"/>
      <c r="N55" s="90"/>
      <c r="O55" s="90"/>
      <c r="P55" s="90"/>
      <c r="Q55" s="90"/>
      <c r="R55" s="90"/>
      <c r="S55" s="91"/>
      <c r="T55" s="9"/>
    </row>
    <row r="56" spans="2:20" ht="10.5" customHeight="1" x14ac:dyDescent="0.25">
      <c r="B56" s="9"/>
      <c r="C56" s="118"/>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4</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IF(F58="","",LOOKUP('Pg7'!F58,Níveis!B84:C87))</f>
        <v>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97" t="s">
        <v>91</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64.5" customHeight="1"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x14ac:dyDescent="0.25">
      <c r="B73" s="9"/>
      <c r="C73" s="107"/>
      <c r="D73" s="107"/>
      <c r="E73" s="107"/>
      <c r="F73" s="107"/>
      <c r="G73" s="107"/>
      <c r="H73" s="107"/>
      <c r="I73" s="107"/>
      <c r="J73" s="107"/>
      <c r="K73" s="9"/>
      <c r="L73" s="107"/>
      <c r="M73" s="107"/>
      <c r="N73" s="107"/>
      <c r="O73" s="107"/>
      <c r="P73" s="107"/>
      <c r="Q73" s="107"/>
      <c r="R73" s="107"/>
      <c r="S73" s="107"/>
      <c r="T73" s="9"/>
    </row>
    <row r="74" spans="2:20" x14ac:dyDescent="0.25">
      <c r="B74" s="27"/>
    </row>
  </sheetData>
  <mergeCells count="15">
    <mergeCell ref="C17:S19"/>
    <mergeCell ref="C23:S28"/>
    <mergeCell ref="C32:S34"/>
    <mergeCell ref="C38:S40"/>
    <mergeCell ref="F2:P3"/>
    <mergeCell ref="F4:P5"/>
    <mergeCell ref="R6:S7"/>
    <mergeCell ref="C11:S13"/>
    <mergeCell ref="E6:Q7"/>
    <mergeCell ref="C44:S49"/>
    <mergeCell ref="C53:S56"/>
    <mergeCell ref="C60:S62"/>
    <mergeCell ref="C66:S71"/>
    <mergeCell ref="C73:J73"/>
    <mergeCell ref="L73:S73"/>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1"/>
  <sheetViews>
    <sheetView showGridLines="0" topLeftCell="A40" zoomScaleNormal="100" zoomScaleSheetLayoutView="100" workbookViewId="0">
      <selection activeCell="W52" sqref="W52"/>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2021</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92</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93</v>
      </c>
      <c r="D11" s="114"/>
      <c r="E11" s="114"/>
      <c r="F11" s="114"/>
      <c r="G11" s="114"/>
      <c r="H11" s="114"/>
      <c r="I11" s="114"/>
      <c r="J11" s="114"/>
      <c r="K11" s="114"/>
      <c r="L11" s="114"/>
      <c r="M11" s="114"/>
      <c r="N11" s="114"/>
      <c r="O11" s="114"/>
      <c r="P11" s="114"/>
      <c r="Q11" s="114"/>
      <c r="R11" s="114"/>
      <c r="S11" s="115"/>
      <c r="T11" s="9"/>
    </row>
    <row r="12" spans="2:20" ht="15" customHeight="1" x14ac:dyDescent="0.25">
      <c r="B12" s="9"/>
      <c r="C12" s="89"/>
      <c r="D12" s="116"/>
      <c r="E12" s="116"/>
      <c r="F12" s="116"/>
      <c r="G12" s="116"/>
      <c r="H12" s="116"/>
      <c r="I12" s="116"/>
      <c r="J12" s="116"/>
      <c r="K12" s="116"/>
      <c r="L12" s="116"/>
      <c r="M12" s="116"/>
      <c r="N12" s="116"/>
      <c r="O12" s="116"/>
      <c r="P12" s="116"/>
      <c r="Q12" s="116"/>
      <c r="R12" s="116"/>
      <c r="S12" s="117"/>
      <c r="T12" s="9"/>
    </row>
    <row r="13" spans="2:20" ht="12" customHeight="1" x14ac:dyDescent="0.25">
      <c r="B13" s="9"/>
      <c r="C13" s="118"/>
      <c r="D13" s="119"/>
      <c r="E13" s="119"/>
      <c r="F13" s="119"/>
      <c r="G13" s="119"/>
      <c r="H13" s="119"/>
      <c r="I13" s="119"/>
      <c r="J13" s="119"/>
      <c r="K13" s="119"/>
      <c r="L13" s="119"/>
      <c r="M13" s="119"/>
      <c r="N13" s="119"/>
      <c r="O13" s="119"/>
      <c r="P13" s="119"/>
      <c r="Q13" s="119"/>
      <c r="R13" s="119"/>
      <c r="S13" s="120"/>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3</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IF(F15="","",LOOKUP('Pg8'!F15,Níveis!B88:C91))</f>
        <v>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97" t="s">
        <v>94</v>
      </c>
      <c r="D23" s="98"/>
      <c r="E23" s="98"/>
      <c r="F23" s="98"/>
      <c r="G23" s="98"/>
      <c r="H23" s="98"/>
      <c r="I23" s="98"/>
      <c r="J23" s="98"/>
      <c r="K23" s="98"/>
      <c r="L23" s="98"/>
      <c r="M23" s="98"/>
      <c r="N23" s="98"/>
      <c r="O23" s="98"/>
      <c r="P23" s="98"/>
      <c r="Q23" s="98"/>
      <c r="R23" s="98"/>
      <c r="S23" s="99"/>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ht="46.5" customHeight="1" x14ac:dyDescent="0.25">
      <c r="B25" s="9"/>
      <c r="C25" s="100"/>
      <c r="D25" s="101"/>
      <c r="E25" s="101"/>
      <c r="F25" s="101"/>
      <c r="G25" s="101"/>
      <c r="H25" s="101"/>
      <c r="I25" s="101"/>
      <c r="J25" s="101"/>
      <c r="K25" s="101"/>
      <c r="L25" s="101"/>
      <c r="M25" s="101"/>
      <c r="N25" s="101"/>
      <c r="O25" s="101"/>
      <c r="P25" s="101"/>
      <c r="Q25" s="101"/>
      <c r="R25" s="101"/>
      <c r="S25" s="102"/>
      <c r="T25" s="9"/>
    </row>
    <row r="26" spans="2:20" ht="43.5" customHeight="1" x14ac:dyDescent="0.25">
      <c r="B26" s="9"/>
      <c r="C26" s="100"/>
      <c r="D26" s="101"/>
      <c r="E26" s="101"/>
      <c r="F26" s="101"/>
      <c r="G26" s="101"/>
      <c r="H26" s="101"/>
      <c r="I26" s="101"/>
      <c r="J26" s="101"/>
      <c r="K26" s="101"/>
      <c r="L26" s="101"/>
      <c r="M26" s="101"/>
      <c r="N26" s="101"/>
      <c r="O26" s="101"/>
      <c r="P26" s="101"/>
      <c r="Q26" s="101"/>
      <c r="R26" s="101"/>
      <c r="S26" s="102"/>
      <c r="T26" s="9"/>
    </row>
    <row r="27" spans="2:20" ht="66.75" customHeight="1"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3"/>
      <c r="D28" s="104"/>
      <c r="E28" s="104"/>
      <c r="F28" s="104"/>
      <c r="G28" s="104"/>
      <c r="H28" s="104"/>
      <c r="I28" s="104"/>
      <c r="J28" s="104"/>
      <c r="K28" s="104"/>
      <c r="L28" s="104"/>
      <c r="M28" s="104"/>
      <c r="N28" s="104"/>
      <c r="O28" s="104"/>
      <c r="P28" s="104"/>
      <c r="Q28" s="104"/>
      <c r="R28" s="104"/>
      <c r="S28" s="105"/>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95</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96</v>
      </c>
      <c r="D32" s="87"/>
      <c r="E32" s="87"/>
      <c r="F32" s="87"/>
      <c r="G32" s="87"/>
      <c r="H32" s="87"/>
      <c r="I32" s="87"/>
      <c r="J32" s="87"/>
      <c r="K32" s="87"/>
      <c r="L32" s="87"/>
      <c r="M32" s="87"/>
      <c r="N32" s="87"/>
      <c r="O32" s="87"/>
      <c r="P32" s="87"/>
      <c r="Q32" s="87"/>
      <c r="R32" s="87"/>
      <c r="S32" s="88"/>
      <c r="T32" s="9"/>
    </row>
    <row r="33" spans="2:20" ht="24" customHeight="1" x14ac:dyDescent="0.25">
      <c r="B33" s="9"/>
      <c r="C33" s="118"/>
      <c r="D33" s="93"/>
      <c r="E33" s="93"/>
      <c r="F33" s="93"/>
      <c r="G33" s="93"/>
      <c r="H33" s="93"/>
      <c r="I33" s="93"/>
      <c r="J33" s="93"/>
      <c r="K33" s="93"/>
      <c r="L33" s="93"/>
      <c r="M33" s="93"/>
      <c r="N33" s="93"/>
      <c r="O33" s="93"/>
      <c r="P33" s="93"/>
      <c r="Q33" s="93"/>
      <c r="R33" s="93"/>
      <c r="S33" s="94"/>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23" t="s">
        <v>29</v>
      </c>
      <c r="D35" s="9"/>
      <c r="E35" s="9"/>
      <c r="F35" s="32">
        <v>3</v>
      </c>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96" t="str">
        <f>IF(F35="","",LOOKUP('Pg8'!F35,Níveis!B92:C94))</f>
        <v>Existem sistemas e/ou modelos de suporte à decisão operacionais em âmbito estadual, os quais estão devidamente integrados às rotinas operacionais e/ou aos processos gerenciais e finalísticos (planejamento, outorga, cobrança, etc.).</v>
      </c>
      <c r="D37" s="87"/>
      <c r="E37" s="87"/>
      <c r="F37" s="87"/>
      <c r="G37" s="87"/>
      <c r="H37" s="87"/>
      <c r="I37" s="87"/>
      <c r="J37" s="87"/>
      <c r="K37" s="87"/>
      <c r="L37" s="87"/>
      <c r="M37" s="87"/>
      <c r="N37" s="87"/>
      <c r="O37" s="87"/>
      <c r="P37" s="87"/>
      <c r="Q37" s="87"/>
      <c r="R37" s="87"/>
      <c r="S37" s="88"/>
      <c r="T37" s="9"/>
    </row>
    <row r="38" spans="2:20" x14ac:dyDescent="0.25">
      <c r="B38" s="9"/>
      <c r="C38" s="95"/>
      <c r="D38" s="90"/>
      <c r="E38" s="90"/>
      <c r="F38" s="90"/>
      <c r="G38" s="90"/>
      <c r="H38" s="90"/>
      <c r="I38" s="90"/>
      <c r="J38" s="90"/>
      <c r="K38" s="90"/>
      <c r="L38" s="90"/>
      <c r="M38" s="90"/>
      <c r="N38" s="90"/>
      <c r="O38" s="90"/>
      <c r="P38" s="90"/>
      <c r="Q38" s="90"/>
      <c r="R38" s="90"/>
      <c r="S38" s="91"/>
      <c r="T38" s="9"/>
    </row>
    <row r="39" spans="2:20" x14ac:dyDescent="0.25">
      <c r="B39" s="9"/>
      <c r="C39" s="92"/>
      <c r="D39" s="93"/>
      <c r="E39" s="93"/>
      <c r="F39" s="93"/>
      <c r="G39" s="93"/>
      <c r="H39" s="93"/>
      <c r="I39" s="93"/>
      <c r="J39" s="93"/>
      <c r="K39" s="93"/>
      <c r="L39" s="93"/>
      <c r="M39" s="93"/>
      <c r="N39" s="93"/>
      <c r="O39" s="93"/>
      <c r="P39" s="93"/>
      <c r="Q39" s="93"/>
      <c r="R39" s="93"/>
      <c r="S39" s="94"/>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0" t="s">
        <v>30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97" t="s">
        <v>97</v>
      </c>
      <c r="D43" s="98"/>
      <c r="E43" s="98"/>
      <c r="F43" s="98"/>
      <c r="G43" s="98"/>
      <c r="H43" s="98"/>
      <c r="I43" s="98"/>
      <c r="J43" s="98"/>
      <c r="K43" s="98"/>
      <c r="L43" s="98"/>
      <c r="M43" s="98"/>
      <c r="N43" s="98"/>
      <c r="O43" s="98"/>
      <c r="P43" s="98"/>
      <c r="Q43" s="98"/>
      <c r="R43" s="98"/>
      <c r="S43" s="99"/>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ht="87" customHeight="1" x14ac:dyDescent="0.25">
      <c r="B48" s="9"/>
      <c r="C48" s="103"/>
      <c r="D48" s="104"/>
      <c r="E48" s="104"/>
      <c r="F48" s="104"/>
      <c r="G48" s="104"/>
      <c r="H48" s="104"/>
      <c r="I48" s="104"/>
      <c r="J48" s="104"/>
      <c r="K48" s="104"/>
      <c r="L48" s="104"/>
      <c r="M48" s="104"/>
      <c r="N48" s="104"/>
      <c r="O48" s="104"/>
      <c r="P48" s="104"/>
      <c r="Q48" s="104"/>
      <c r="R48" s="104"/>
      <c r="S48" s="105"/>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0" t="s">
        <v>98</v>
      </c>
      <c r="D50" s="29"/>
      <c r="E50" s="29"/>
      <c r="F50" s="23"/>
      <c r="G50" s="23"/>
      <c r="H50" s="23"/>
      <c r="I50" s="23"/>
      <c r="J50" s="23"/>
      <c r="K50" s="23"/>
      <c r="L50" s="23"/>
      <c r="M50" s="64"/>
      <c r="N50" s="64"/>
      <c r="O50" s="23"/>
      <c r="P50" s="23"/>
      <c r="Q50" s="23"/>
      <c r="R50" s="23"/>
      <c r="S50" s="23"/>
      <c r="T50" s="9"/>
    </row>
    <row r="51" spans="2:20" ht="6" customHeight="1" x14ac:dyDescent="0.25">
      <c r="B51" s="9"/>
      <c r="C51" s="20"/>
      <c r="D51" s="29"/>
      <c r="E51" s="29"/>
      <c r="F51" s="23"/>
      <c r="G51" s="23"/>
      <c r="H51" s="23"/>
      <c r="I51" s="23"/>
      <c r="J51" s="23"/>
      <c r="K51" s="23"/>
      <c r="L51" s="23"/>
      <c r="M51" s="64"/>
      <c r="N51" s="64"/>
      <c r="O51" s="23"/>
      <c r="P51" s="23"/>
      <c r="Q51" s="23"/>
      <c r="R51" s="23"/>
      <c r="S51" s="23"/>
      <c r="T51" s="9"/>
    </row>
    <row r="52" spans="2:20" x14ac:dyDescent="0.25">
      <c r="B52" s="9"/>
      <c r="C52" s="86" t="s">
        <v>99</v>
      </c>
      <c r="D52" s="87"/>
      <c r="E52" s="87"/>
      <c r="F52" s="87"/>
      <c r="G52" s="87"/>
      <c r="H52" s="87"/>
      <c r="I52" s="87"/>
      <c r="J52" s="87"/>
      <c r="K52" s="87"/>
      <c r="L52" s="87"/>
      <c r="M52" s="87"/>
      <c r="N52" s="87"/>
      <c r="O52" s="87"/>
      <c r="P52" s="87"/>
      <c r="Q52" s="87"/>
      <c r="R52" s="87"/>
      <c r="S52" s="88"/>
      <c r="T52" s="9"/>
    </row>
    <row r="53" spans="2:20" ht="13.5" customHeight="1" x14ac:dyDescent="0.25">
      <c r="B53" s="9"/>
      <c r="C53" s="118"/>
      <c r="D53" s="93"/>
      <c r="E53" s="93"/>
      <c r="F53" s="93"/>
      <c r="G53" s="93"/>
      <c r="H53" s="93"/>
      <c r="I53" s="93"/>
      <c r="J53" s="93"/>
      <c r="K53" s="93"/>
      <c r="L53" s="93"/>
      <c r="M53" s="93"/>
      <c r="N53" s="93"/>
      <c r="O53" s="93"/>
      <c r="P53" s="93"/>
      <c r="Q53" s="93"/>
      <c r="R53" s="93"/>
      <c r="S53" s="94"/>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4</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IF(F55="","",LOOKUP('Pg8'!F55,Níveis!B95:C98))</f>
        <v>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100</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ht="55.5" customHeight="1" x14ac:dyDescent="0.25">
      <c r="B68" s="9"/>
      <c r="C68" s="103"/>
      <c r="D68" s="104"/>
      <c r="E68" s="104"/>
      <c r="F68" s="104"/>
      <c r="G68" s="104"/>
      <c r="H68" s="104"/>
      <c r="I68" s="104"/>
      <c r="J68" s="104"/>
      <c r="K68" s="104"/>
      <c r="L68" s="104"/>
      <c r="M68" s="104"/>
      <c r="N68" s="104"/>
      <c r="O68" s="104"/>
      <c r="P68" s="104"/>
      <c r="Q68" s="104"/>
      <c r="R68" s="104"/>
      <c r="S68" s="105"/>
      <c r="T68" s="9"/>
    </row>
    <row r="69" spans="2:20" x14ac:dyDescent="0.25">
      <c r="B69" s="9"/>
      <c r="C69" s="31"/>
      <c r="D69" s="31"/>
      <c r="E69" s="31"/>
      <c r="F69" s="31"/>
      <c r="G69" s="31"/>
      <c r="H69" s="31"/>
      <c r="I69" s="31"/>
      <c r="J69" s="31"/>
      <c r="K69" s="31"/>
      <c r="L69" s="31"/>
      <c r="M69" s="31"/>
      <c r="N69" s="31"/>
      <c r="O69" s="31"/>
      <c r="P69" s="31"/>
      <c r="Q69" s="31"/>
      <c r="R69" s="31"/>
      <c r="S69" s="31"/>
      <c r="T69" s="9"/>
    </row>
    <row r="70" spans="2:20" x14ac:dyDescent="0.25">
      <c r="B70" s="9"/>
      <c r="C70" s="107"/>
      <c r="D70" s="107"/>
      <c r="E70" s="107"/>
      <c r="F70" s="107"/>
      <c r="G70" s="107"/>
      <c r="H70" s="107"/>
      <c r="I70" s="107"/>
      <c r="J70" s="107"/>
      <c r="K70" s="9"/>
      <c r="L70" s="107"/>
      <c r="M70" s="107"/>
      <c r="N70" s="107"/>
      <c r="O70" s="107"/>
      <c r="P70" s="107"/>
      <c r="Q70" s="107"/>
      <c r="R70" s="107"/>
      <c r="S70" s="107"/>
      <c r="T70" s="9"/>
    </row>
    <row r="71" spans="2:20" x14ac:dyDescent="0.25">
      <c r="B71" s="27"/>
    </row>
  </sheetData>
  <mergeCells count="15">
    <mergeCell ref="C17:S19"/>
    <mergeCell ref="C23:S28"/>
    <mergeCell ref="C32:S33"/>
    <mergeCell ref="C37:S39"/>
    <mergeCell ref="F2:P3"/>
    <mergeCell ref="F4:P5"/>
    <mergeCell ref="R6:S7"/>
    <mergeCell ref="C11:S13"/>
    <mergeCell ref="E6:Q7"/>
    <mergeCell ref="C43:S48"/>
    <mergeCell ref="C52:S53"/>
    <mergeCell ref="C57:S59"/>
    <mergeCell ref="C63:S68"/>
    <mergeCell ref="C70:J70"/>
    <mergeCell ref="L70:S70"/>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operator="lessThan" showInputMessage="1" showErrorMessage="1" sqref="C23:S28" xr:uid="{00000000-0002-0000-0800-000002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Manager/>
  <Company>Agência Nacional de Águas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subject/>
  <dc:creator>Paulo Augusto Cunha Libanio</dc:creator>
  <cp:keywords/>
  <dc:description>Direito Autoral: Agência Nacional de Águas
Desenvolvimento: Paulo Libânio
Para indicar problemas ou sugerir aperfeiçoamentos: paulo.libanio@ana.gov.br</dc:description>
  <cp:lastModifiedBy>Abilio Gonçalves Junior</cp:lastModifiedBy>
  <cp:revision/>
  <dcterms:created xsi:type="dcterms:W3CDTF">2012-07-11T13:00:23Z</dcterms:created>
  <dcterms:modified xsi:type="dcterms:W3CDTF">2022-11-16T15:56:05Z</dcterms:modified>
  <cp:category/>
  <cp:contentStatus/>
</cp:coreProperties>
</file>