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ouglas\Desktop\"/>
    </mc:Choice>
  </mc:AlternateContent>
  <xr:revisionPtr revIDLastSave="0" documentId="8_{4931DE3C-AA85-40DA-A9CC-725496622A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" sheetId="1" r:id="rId1"/>
    <sheet name="PI Fehidro" sheetId="2" r:id="rId2"/>
    <sheet name="PI Geral" sheetId="3" r:id="rId3"/>
    <sheet name="PDCs Del. CRH 246" sheetId="4" r:id="rId4"/>
    <sheet name="Operacional" sheetId="5" r:id="rId5"/>
    <sheet name="PDCs Del CRH 190" sheetId="6" state="hidden" r:id="rId6"/>
  </sheets>
  <externalReferences>
    <externalReference r:id="rId7"/>
    <externalReference r:id="rId8"/>
  </externalReferences>
  <definedNames>
    <definedName name="_xlnm._FilterDatabase" localSheetId="0" hidden="1">PA!$A$1:$M$69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FEDlFK8RxVmJkEpvUbnviEP6zag=="/>
    </ext>
  </extLst>
</workbook>
</file>

<file path=xl/calcChain.xml><?xml version="1.0" encoding="utf-8"?>
<calcChain xmlns="http://schemas.openxmlformats.org/spreadsheetml/2006/main">
  <c r="K68" i="1" l="1"/>
  <c r="I52" i="1"/>
  <c r="K52" i="1" s="1"/>
  <c r="I50" i="1"/>
  <c r="K50" i="1" s="1"/>
  <c r="I48" i="1"/>
  <c r="K48" i="1" s="1"/>
  <c r="I30" i="1"/>
  <c r="K30" i="1" s="1"/>
  <c r="I29" i="1"/>
  <c r="K29" i="1" s="1"/>
  <c r="I26" i="1"/>
  <c r="K26" i="1" s="1"/>
  <c r="I69" i="1"/>
  <c r="I67" i="1"/>
  <c r="I65" i="1"/>
  <c r="I61" i="1"/>
  <c r="I60" i="1"/>
  <c r="I46" i="1"/>
  <c r="I45" i="1"/>
  <c r="I44" i="1"/>
  <c r="I43" i="1"/>
  <c r="I42" i="1"/>
  <c r="I41" i="1"/>
  <c r="I40" i="1"/>
  <c r="I39" i="1"/>
  <c r="I38" i="1"/>
  <c r="I37" i="1"/>
  <c r="I35" i="1"/>
  <c r="I32" i="1"/>
  <c r="I11" i="1"/>
  <c r="I10" i="1"/>
  <c r="I31" i="1" l="1"/>
  <c r="K31" i="1" s="1"/>
  <c r="I49" i="1"/>
  <c r="K49" i="1" s="1"/>
  <c r="I25" i="1"/>
  <c r="K25" i="1" s="1"/>
  <c r="I51" i="1"/>
  <c r="K51" i="1" s="1"/>
  <c r="I28" i="1"/>
  <c r="K28" i="1" s="1"/>
  <c r="I53" i="1"/>
  <c r="K53" i="1" s="1"/>
  <c r="K15" i="1"/>
  <c r="K16" i="1"/>
  <c r="K17" i="1"/>
  <c r="K21" i="1"/>
  <c r="K22" i="1"/>
  <c r="K23" i="1"/>
  <c r="K24" i="1"/>
  <c r="K27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9" i="1"/>
  <c r="M21" i="1"/>
  <c r="I20" i="1"/>
  <c r="K20" i="1" s="1"/>
  <c r="J19" i="1"/>
  <c r="I19" i="1"/>
  <c r="J18" i="1"/>
  <c r="I18" i="1"/>
  <c r="F30" i="3"/>
  <c r="D30" i="3"/>
  <c r="F29" i="3"/>
  <c r="D29" i="3"/>
  <c r="F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F13" i="3"/>
  <c r="D13" i="3"/>
  <c r="F12" i="3"/>
  <c r="D12" i="3"/>
  <c r="F11" i="3"/>
  <c r="F10" i="3"/>
  <c r="D10" i="3"/>
  <c r="F9" i="3"/>
  <c r="D9" i="3"/>
  <c r="F8" i="3"/>
  <c r="D8" i="3"/>
  <c r="F7" i="3"/>
  <c r="D7" i="3"/>
  <c r="F6" i="3"/>
  <c r="F5" i="3"/>
  <c r="D5" i="3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E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K14" i="1"/>
  <c r="K13" i="1"/>
  <c r="K12" i="1"/>
  <c r="K11" i="1"/>
  <c r="K10" i="1"/>
  <c r="K9" i="1"/>
  <c r="K8" i="1"/>
  <c r="K7" i="1"/>
  <c r="K6" i="1"/>
  <c r="K5" i="1"/>
  <c r="K4" i="1"/>
  <c r="K3" i="1"/>
  <c r="K2" i="1"/>
  <c r="D14" i="3" l="1"/>
  <c r="D6" i="3"/>
  <c r="H6" i="3" s="1"/>
  <c r="F19" i="2"/>
  <c r="E19" i="3" s="1"/>
  <c r="K18" i="1"/>
  <c r="K19" i="1"/>
  <c r="D19" i="2"/>
  <c r="D31" i="2" s="1"/>
  <c r="H15" i="2"/>
  <c r="H16" i="2"/>
  <c r="H18" i="2"/>
  <c r="H21" i="2"/>
  <c r="H23" i="2"/>
  <c r="H24" i="2"/>
  <c r="H25" i="2"/>
  <c r="H26" i="2"/>
  <c r="H27" i="2"/>
  <c r="C27" i="3"/>
  <c r="C28" i="3"/>
  <c r="C29" i="3"/>
  <c r="C30" i="3"/>
  <c r="H7" i="3"/>
  <c r="H13" i="3"/>
  <c r="H15" i="3"/>
  <c r="H29" i="3"/>
  <c r="E15" i="3"/>
  <c r="E21" i="3"/>
  <c r="E22" i="3"/>
  <c r="E23" i="3"/>
  <c r="E24" i="3"/>
  <c r="E25" i="3"/>
  <c r="E26" i="3"/>
  <c r="H16" i="3"/>
  <c r="C5" i="3"/>
  <c r="C6" i="3"/>
  <c r="C7" i="3"/>
  <c r="C8" i="3"/>
  <c r="C9" i="3"/>
  <c r="C10" i="3"/>
  <c r="C14" i="3"/>
  <c r="C20" i="3"/>
  <c r="H21" i="3"/>
  <c r="H27" i="3"/>
  <c r="H10" i="2"/>
  <c r="E12" i="3"/>
  <c r="F31" i="3"/>
  <c r="H6" i="2"/>
  <c r="H8" i="2"/>
  <c r="G14" i="2"/>
  <c r="E17" i="3"/>
  <c r="E28" i="3"/>
  <c r="E29" i="3"/>
  <c r="E30" i="3"/>
  <c r="H8" i="3"/>
  <c r="H10" i="3"/>
  <c r="H12" i="3"/>
  <c r="E6" i="3"/>
  <c r="E8" i="3"/>
  <c r="E9" i="3"/>
  <c r="E10" i="3"/>
  <c r="C21" i="3"/>
  <c r="C22" i="3"/>
  <c r="C23" i="3"/>
  <c r="C24" i="3"/>
  <c r="C25" i="3"/>
  <c r="G26" i="2"/>
  <c r="H22" i="3"/>
  <c r="C11" i="3"/>
  <c r="C12" i="3"/>
  <c r="C13" i="3"/>
  <c r="H14" i="2"/>
  <c r="E16" i="3"/>
  <c r="E18" i="3"/>
  <c r="E20" i="3"/>
  <c r="C26" i="3"/>
  <c r="H17" i="3"/>
  <c r="H19" i="3"/>
  <c r="H24" i="3"/>
  <c r="H26" i="3"/>
  <c r="H13" i="2"/>
  <c r="H23" i="3"/>
  <c r="H30" i="3"/>
  <c r="H11" i="2"/>
  <c r="E7" i="3"/>
  <c r="E11" i="3"/>
  <c r="E13" i="3"/>
  <c r="E14" i="3"/>
  <c r="C15" i="3"/>
  <c r="C16" i="3"/>
  <c r="C17" i="3"/>
  <c r="C18" i="3"/>
  <c r="H20" i="2"/>
  <c r="E27" i="3"/>
  <c r="H28" i="2"/>
  <c r="H30" i="2"/>
  <c r="H18" i="3"/>
  <c r="H20" i="3"/>
  <c r="G19" i="2"/>
  <c r="H9" i="2"/>
  <c r="H7" i="2"/>
  <c r="H12" i="2"/>
  <c r="G13" i="2"/>
  <c r="G15" i="2"/>
  <c r="H17" i="2"/>
  <c r="G18" i="2"/>
  <c r="G20" i="2"/>
  <c r="G25" i="2"/>
  <c r="G27" i="2"/>
  <c r="E5" i="3"/>
  <c r="E31" i="2"/>
  <c r="G9" i="2"/>
  <c r="G24" i="2"/>
  <c r="G7" i="2"/>
  <c r="G12" i="2"/>
  <c r="G17" i="2"/>
  <c r="G10" i="2"/>
  <c r="H5" i="2"/>
  <c r="G8" i="2"/>
  <c r="H22" i="2"/>
  <c r="G23" i="2"/>
  <c r="H29" i="2"/>
  <c r="C31" i="2"/>
  <c r="H5" i="3"/>
  <c r="H9" i="3"/>
  <c r="H25" i="3"/>
  <c r="G30" i="2"/>
  <c r="G5" i="2"/>
  <c r="G11" i="2"/>
  <c r="G16" i="2"/>
  <c r="G21" i="2"/>
  <c r="G22" i="2"/>
  <c r="G28" i="2"/>
  <c r="G29" i="2"/>
  <c r="G6" i="2"/>
  <c r="G23" i="3" l="1"/>
  <c r="G22" i="3"/>
  <c r="G25" i="3"/>
  <c r="G21" i="3"/>
  <c r="G6" i="3"/>
  <c r="H14" i="3"/>
  <c r="F31" i="2"/>
  <c r="G12" i="3"/>
  <c r="G26" i="3"/>
  <c r="C19" i="3"/>
  <c r="G19" i="3" s="1"/>
  <c r="H19" i="2"/>
  <c r="H31" i="2" s="1"/>
  <c r="G24" i="3"/>
  <c r="G17" i="3"/>
  <c r="G29" i="3"/>
  <c r="G15" i="3"/>
  <c r="G8" i="3"/>
  <c r="G7" i="3"/>
  <c r="G30" i="3"/>
  <c r="G27" i="3"/>
  <c r="G20" i="3"/>
  <c r="G10" i="3"/>
  <c r="G16" i="3"/>
  <c r="G28" i="3"/>
  <c r="G9" i="3"/>
  <c r="G14" i="3"/>
  <c r="G18" i="3"/>
  <c r="G13" i="3"/>
  <c r="E31" i="3"/>
  <c r="G11" i="3"/>
  <c r="G31" i="2"/>
  <c r="G5" i="3"/>
  <c r="C31" i="3" l="1"/>
  <c r="G31" i="3"/>
  <c r="G32" i="2"/>
  <c r="I16" i="2" s="1"/>
  <c r="I9" i="2" l="1"/>
  <c r="I26" i="2"/>
  <c r="I7" i="2"/>
  <c r="I19" i="2"/>
  <c r="I24" i="2"/>
  <c r="I14" i="2"/>
  <c r="I21" i="2"/>
  <c r="I18" i="2"/>
  <c r="I20" i="2"/>
  <c r="I29" i="2"/>
  <c r="I23" i="2"/>
  <c r="I22" i="2"/>
  <c r="I27" i="2"/>
  <c r="I10" i="2"/>
  <c r="I5" i="2"/>
  <c r="I13" i="2"/>
  <c r="I12" i="2"/>
  <c r="I17" i="2"/>
  <c r="I11" i="2"/>
  <c r="I28" i="2"/>
  <c r="I8" i="2"/>
  <c r="I15" i="2"/>
  <c r="I6" i="2"/>
  <c r="I30" i="2"/>
  <c r="I25" i="2"/>
  <c r="J24" i="2" l="1"/>
  <c r="J14" i="2"/>
  <c r="J18" i="2"/>
  <c r="J21" i="2"/>
  <c r="J26" i="2"/>
  <c r="J7" i="2"/>
  <c r="J5" i="2"/>
  <c r="J28" i="2"/>
  <c r="I36" i="1" l="1"/>
  <c r="I64" i="1"/>
  <c r="K64" i="1" l="1"/>
  <c r="D28" i="3"/>
  <c r="H28" i="3" s="1"/>
  <c r="D11" i="3"/>
  <c r="K36" i="1"/>
  <c r="H11" i="3" l="1"/>
  <c r="D31" i="3"/>
  <c r="H31" i="3" l="1"/>
  <c r="G32" i="3" s="1"/>
  <c r="I11" i="3" s="1"/>
  <c r="I19" i="3" l="1"/>
  <c r="I29" i="3"/>
  <c r="I15" i="3"/>
  <c r="I6" i="3"/>
  <c r="I30" i="3"/>
  <c r="I14" i="3"/>
  <c r="I8" i="3"/>
  <c r="I24" i="3"/>
  <c r="I16" i="3"/>
  <c r="I21" i="3"/>
  <c r="I18" i="3"/>
  <c r="I27" i="3"/>
  <c r="I5" i="3"/>
  <c r="I12" i="3"/>
  <c r="I25" i="3"/>
  <c r="I13" i="3"/>
  <c r="I22" i="3"/>
  <c r="I26" i="3"/>
  <c r="I10" i="3"/>
  <c r="I23" i="3"/>
  <c r="I7" i="3"/>
  <c r="I9" i="3"/>
  <c r="I20" i="3"/>
  <c r="I17" i="3"/>
  <c r="I28" i="3"/>
  <c r="J28" i="3" l="1"/>
  <c r="J5" i="3"/>
  <c r="J26" i="3"/>
  <c r="J24" i="3"/>
  <c r="J18" i="3"/>
  <c r="J21" i="3"/>
  <c r="J14" i="3"/>
  <c r="J7" i="3"/>
  <c r="D23" i="1"/>
  <c r="D10" i="1"/>
  <c r="D48" i="1"/>
  <c r="D18" i="1"/>
  <c r="D29" i="1"/>
  <c r="D3" i="1"/>
  <c r="D28" i="1"/>
  <c r="D30" i="1"/>
  <c r="D49" i="1"/>
  <c r="D62" i="1"/>
  <c r="D12" i="1"/>
  <c r="D9" i="1"/>
  <c r="D50" i="1"/>
  <c r="D4" i="1"/>
  <c r="D19" i="1"/>
  <c r="D14" i="1"/>
  <c r="D21" i="1"/>
  <c r="D20" i="1"/>
  <c r="D54" i="1"/>
  <c r="D8" i="1"/>
  <c r="D47" i="1"/>
  <c r="D15" i="1"/>
  <c r="D16" i="1"/>
  <c r="D5" i="1"/>
  <c r="D51" i="1"/>
  <c r="D6" i="1"/>
  <c r="D11" i="1"/>
  <c r="D52" i="1"/>
  <c r="D7" i="1"/>
  <c r="E17" i="1"/>
  <c r="D17" i="1"/>
  <c r="D22" i="1"/>
  <c r="D66" i="1"/>
  <c r="D53" i="1"/>
  <c r="D31" i="1"/>
</calcChain>
</file>

<file path=xl/sharedStrings.xml><?xml version="1.0" encoding="utf-8"?>
<sst xmlns="http://schemas.openxmlformats.org/spreadsheetml/2006/main" count="1121" uniqueCount="423">
  <si>
    <t xml:space="preserve">subPDC
</t>
  </si>
  <si>
    <t>Meta do quadriênio</t>
  </si>
  <si>
    <t>Ação</t>
  </si>
  <si>
    <t>Área de abrangência da ação</t>
  </si>
  <si>
    <t>Nome da 
área de abrangência</t>
  </si>
  <si>
    <t>Prioridade de execução cf. Delib. CRH 254/21</t>
  </si>
  <si>
    <t>Executor 
da Ação (segmento)</t>
  </si>
  <si>
    <t>Executor da Ação 
(nome da entidade ou órgão)</t>
  </si>
  <si>
    <t>Recursos financeiros (R$)  - 2022</t>
  </si>
  <si>
    <t>Recursos financeiros (R$)  - 2023</t>
  </si>
  <si>
    <t>Recursos financeiros (R$)  - TOTAL</t>
  </si>
  <si>
    <t>Fonte</t>
  </si>
  <si>
    <t>Especificação de outras fontes</t>
  </si>
  <si>
    <t>1.2 - Planejamento e gestão de recursos hídricos</t>
  </si>
  <si>
    <t>15 Planos Municipais de Saneamento Rural elaborados</t>
  </si>
  <si>
    <t>Fomento à Planos Municipais de Saneamento Rural</t>
  </si>
  <si>
    <t>Bacia</t>
  </si>
  <si>
    <t>Bacias PCJ, observando os municípios e ACs prioritários para saneamento rural</t>
  </si>
  <si>
    <t>PDC 1 e 2</t>
  </si>
  <si>
    <t>Município</t>
  </si>
  <si>
    <t>Prefeituras municipais</t>
  </si>
  <si>
    <t>CFURH</t>
  </si>
  <si>
    <t>3.1 - Esgotamento sanitário</t>
  </si>
  <si>
    <t>Elaboração de ao menos 01 projeto por ano</t>
  </si>
  <si>
    <t>Elaboração de projetos de implantação de tecnologias de desinfecção de efluentes domésticos</t>
  </si>
  <si>
    <t>A definir</t>
  </si>
  <si>
    <t>Prioritário</t>
  </si>
  <si>
    <t>Concessionárias de saneamento</t>
  </si>
  <si>
    <t xml:space="preserve">5.1 - Controle de perdas em sistemas de abastecimento </t>
  </si>
  <si>
    <t>Alcance das metas intermediárias dos cenários de referência para planejamento, conforme descrito do Plano de Bacias</t>
  </si>
  <si>
    <t>Controle de perdas em sistemas de abastecimento de água</t>
  </si>
  <si>
    <t>Para 2020, municípios prioritários indicados na Deliberação dos Comitês PCJ nº 324/2019. A partir de 2021, municípios observando as prioridades do Plano de Bacias</t>
  </si>
  <si>
    <t>Prefeituras municipais e concessionárias de saneamento</t>
  </si>
  <si>
    <t>2.5 - Redes de Monitoramento e Sistemas de informação sobre recursos hídricos</t>
  </si>
  <si>
    <t xml:space="preserve">Disponibilidade de ao menos 01 modelo </t>
  </si>
  <si>
    <t>Manutenção e aprimoramento de um modelo chuva-vazão para as Bacias PCJ</t>
  </si>
  <si>
    <t>Bacias PCJ</t>
  </si>
  <si>
    <t>Sociedade civil</t>
  </si>
  <si>
    <t>Agência das Bacias PCJ</t>
  </si>
  <si>
    <t>Cobrança Estadual</t>
  </si>
  <si>
    <t xml:space="preserve">Publicação de ao menos uma interface revisada </t>
  </si>
  <si>
    <t xml:space="preserve">Manutenção e aprimoramentos do SSD PCJ </t>
  </si>
  <si>
    <t xml:space="preserve">Ao menos 01 estudo realizado </t>
  </si>
  <si>
    <t>Cadastro, caracterização e modelagem de cargas industriais</t>
  </si>
  <si>
    <t>2.2 - Outorga de direitos de uso dos recursos hídricos</t>
  </si>
  <si>
    <t>Ao menos 01 banco de dados</t>
  </si>
  <si>
    <t>Desenvolvimento de banco de dados de poços e suporte à decisão</t>
  </si>
  <si>
    <t>DAEE, IGAM, Agência das Bacias PCJ</t>
  </si>
  <si>
    <t>Elaboração de ao menos 01 estudo</t>
  </si>
  <si>
    <t>Elaboração de estudos e relatórios visando o licenciamento das ETEs projetadas</t>
  </si>
  <si>
    <t>Concessionárias  de saneamento</t>
  </si>
  <si>
    <t>Elaboração de ao menos 01 Plano, considerando os trechos vulneráveis indicados no Plano de Bacias</t>
  </si>
  <si>
    <t>Elaboração dos Planos Diretores de Drenagem Urbana e Manejo de Águas Pluviais</t>
  </si>
  <si>
    <t>Municípios observando as prioridades no Plano de Bacias</t>
  </si>
  <si>
    <t>Ao menos 05 planos revisados/elaborados</t>
  </si>
  <si>
    <t>Elaboração e revisão de planos municipais de saneamento básico</t>
  </si>
  <si>
    <t>Elaboração e revisão de Planos de Controle e Redução de Perdas</t>
  </si>
  <si>
    <t>Disponibilização dos dados de ao menos 36 postos ativos e contratação de 01 estudo de monitoramento qualitativo</t>
  </si>
  <si>
    <t>Expansão, integração, operação e manutenção da rede de monitoramento quali-quantitativo dos recursos hídricos</t>
  </si>
  <si>
    <t>Agência das Bacias PCJ e Universidades</t>
  </si>
  <si>
    <t xml:space="preserve">Disponibilização dos dados de ao menos 02 postos ativos </t>
  </si>
  <si>
    <t>Implantação, integração, operação e manutenção da rede de monitoramento quali-quantitativo das águas subterrâneas</t>
  </si>
  <si>
    <t>Ao menos 01 estudo elaborado</t>
  </si>
  <si>
    <t>Desenvolvimento de estudo de alternativas de aumento da disponibilidade hídrica nas sub-bacias dos rios Atibaia, Jundiaí e Capivari</t>
  </si>
  <si>
    <t>Sub-bacias Atibaia, Jundiaí e Capivari</t>
  </si>
  <si>
    <t>Estudo sobre a implantação de agências de bacia realizado</t>
  </si>
  <si>
    <t>Discutir a possibilidade de implantação de agências de bacia</t>
  </si>
  <si>
    <t>Bacia do rio Tietê</t>
  </si>
  <si>
    <t xml:space="preserve">Substituição de 30 sistemas </t>
  </si>
  <si>
    <t>Substituição de sistemas rudimentares de tratamento de esgoto (fossa negra) por sistemas mais eficientes</t>
  </si>
  <si>
    <t>4.2 - Soluções baseadas na natureza</t>
  </si>
  <si>
    <t>Contratação de ao menos 02 projetos aprovados nos Editais anualmente</t>
  </si>
  <si>
    <t>Implementação de projetos de PSA</t>
  </si>
  <si>
    <t>Áreas de Contribuição das Bacias PCJ prioritárias conforme mapa síntese  Mapa  Conservação, recuperação de nascentes, matas ciliares e áreas de recarga do Plano de Bacias</t>
  </si>
  <si>
    <t>Não prioritário</t>
  </si>
  <si>
    <t>Recuperação de  40 hectares de áreas prioritárias por ano</t>
  </si>
  <si>
    <t>Promoção da conservação e recuperação de nascentes, matas ciliares e áreas de recarga</t>
  </si>
  <si>
    <t>Cercamento de 10.600 metros por ano</t>
  </si>
  <si>
    <t>Promoção do isolamento de fatores de degradação em matas ciliares e áreas de recarga</t>
  </si>
  <si>
    <t>Alcance das metas intermediárias dos cenários de referência para planejamento, conforme descrito no  Plano de Bacias</t>
  </si>
  <si>
    <t>8.1 - Capacitação técnica em planejamento e gestão de recursos hídricos</t>
  </si>
  <si>
    <t>Formação de pelo menos um representante de cada grupo (poderes legislativo, executivo, judiciário e líderes comunitários)</t>
  </si>
  <si>
    <t>Processos formativos de representantes dos poderes legislativo, executivo, judiciário e líderes comunitários sobre a realidade socioambiental das Bacias PCJ e as prioridades do Plano de Bacias</t>
  </si>
  <si>
    <t>Agência das Bacias PCJ, Prefeituras municipais e ONGs</t>
  </si>
  <si>
    <t>8.3 - Comunicação social e difusão de informações relacionadas à gestão de recursos hídricos</t>
  </si>
  <si>
    <t>Elaboração de um plano e implantação de programa de comunicação social na Bacia do Tietê</t>
  </si>
  <si>
    <t>Elaborar ações de comunicação social para a Bacia do Tietê</t>
  </si>
  <si>
    <t>Outra</t>
  </si>
  <si>
    <t>Cobrança Federal</t>
  </si>
  <si>
    <t>Elaboração de estudos para ampliação e melhoria dos sistemas de transporte de esgotos</t>
  </si>
  <si>
    <t>Municípios com  prioridades para coleta, no Plano de Bacias</t>
  </si>
  <si>
    <t>Elaboração de estudos para ampliação e melhoria dos sistemas de coleta de esgotos</t>
  </si>
  <si>
    <t>Elaboração de estudos para a implantação de novas ETEs visando tratamento secundário</t>
  </si>
  <si>
    <t>Municípios observando as prioridades para tratamento secundário, no Plano de Bacias</t>
  </si>
  <si>
    <t>Elaboração de estudos de melhorias da eficiência das ETEs na remoção de nutrientes</t>
  </si>
  <si>
    <t>Municípios observando as prioridades para remoção de nitrogênio e fósforo, no Plano de Bacias</t>
  </si>
  <si>
    <t>Realizar os procedimentos estabelecidos para as áreas de restrição e controle já identificadas nas Bacias PCJ e avaliar a existência de novas áreas</t>
  </si>
  <si>
    <t>2.4 - Enquadramento dos corpos de água em classes de qualidade</t>
  </si>
  <si>
    <t>Encaminhamento de uma proposta de enquadramento ao CERH-MG</t>
  </si>
  <si>
    <t>Encaminhamento do enquadramento da porção mineira das Bacias PCJ</t>
  </si>
  <si>
    <t>Sub-bacia</t>
  </si>
  <si>
    <t>Porção Mineira das Bacias PCJ</t>
  </si>
  <si>
    <t>IGAM, Agência das Bacias PCJ</t>
  </si>
  <si>
    <t xml:space="preserve">Disponibilização dos dados de ao menos 36 postos ativos </t>
  </si>
  <si>
    <t>2.3 - Cobrança pelo uso dos recursos hídricos</t>
  </si>
  <si>
    <t>Apoio operacional contínuo</t>
  </si>
  <si>
    <t>Apoio operacional para a área de cobrança pelo uso dos recursos hídricos</t>
  </si>
  <si>
    <t xml:space="preserve">Apoio operacional para acompanhamento de projetos da área de Sistema de Informações </t>
  </si>
  <si>
    <t>Apoio operacional para fiscalização de outorgas</t>
  </si>
  <si>
    <t>2.6 - Gestão integrada dos recursos hídricos</t>
  </si>
  <si>
    <t>Apoio Operacional para acompanhamento de empreendimentos de demanda espontânea</t>
  </si>
  <si>
    <t xml:space="preserve">Desembolso de ao menos 60% do valor previsto </t>
  </si>
  <si>
    <t>Remuneração de agentes técnicos e financeiros para empreendimentos deliberados pelos Comitês PCJ</t>
  </si>
  <si>
    <t>Apoio operacional para a Secretaria Executiva dos Comitês PCJ</t>
  </si>
  <si>
    <t>Apoio operacional para acompanhamento de projetos de assessoria ambiental</t>
  </si>
  <si>
    <t>Apoio operacional para a Área de Tecnologia da Informação - TI</t>
  </si>
  <si>
    <t>Logística de Suporte às reuniões Plenárias e das CTs dos Comitês PCJ</t>
  </si>
  <si>
    <t>2.7 - Infraestrutura dos órgãos do CORHI e Agências de Bacias</t>
  </si>
  <si>
    <t>Manutenção de licenciamento de sistemas de TI</t>
  </si>
  <si>
    <t xml:space="preserve">Desembolso de ao menos 70% do valor previsto </t>
  </si>
  <si>
    <t>Participação de membros dos Comitês PCJ em eventos internos das CTs e eventos externos</t>
  </si>
  <si>
    <t>Apoio operacional para acompanhamento de ações da porção mineira</t>
  </si>
  <si>
    <t>Elaboração de ao menos 01 projeto</t>
  </si>
  <si>
    <t>Elaboração de projetos de ampliação e melhoria dos sistemas de coleta de esgotos</t>
  </si>
  <si>
    <t>Elaboração de projetos de ampliação e melhoria dos sistemas de transporte de esgotos</t>
  </si>
  <si>
    <t>Elaboração de projetos para a implantação de novas ETEs visando tratamento secundário</t>
  </si>
  <si>
    <t>Elaboração de projetos de melhorias da eficiência das ETEs na remoção de nutrientes</t>
  </si>
  <si>
    <t>Ao menos 01 projeto realizado</t>
  </si>
  <si>
    <t>Implantação de Unidades de Tratamento de Lodo nas ETAs</t>
  </si>
  <si>
    <t>Ampliação dos sistemas de coleta de esgotos de pelo menos 20% do municípios prioritários</t>
  </si>
  <si>
    <t>Ampliações e melhoria dos sistemas de coleta de esgotos</t>
  </si>
  <si>
    <t>Ao menos 01  ETE implantada</t>
  </si>
  <si>
    <t>Implantação das ETEs projetadas e melhorias das ETEs existentes</t>
  </si>
  <si>
    <t>Bacias PCJ, observando as prioridades para tratamento secundário.</t>
  </si>
  <si>
    <t>4.1 - Controle de processos erosivos</t>
  </si>
  <si>
    <t>Estabilização de 10 voçorocas/ano nas propriedades que recebem projetos de recomposição florestal</t>
  </si>
  <si>
    <t>Estabilização de voçorocas nas propriedades que receberão projetos de recomposição florestal</t>
  </si>
  <si>
    <t>Prefeituras municipais, ONGs e Secretaria da Agricultura e Abastecimento do Estado de São Paulo</t>
  </si>
  <si>
    <t>Aplicação de técnicas de conservação do solo em aproximadamente 360 ha/ano</t>
  </si>
  <si>
    <t>Aplicação de técnicas de conservação do solo em propriedades que receberão os projetos de recomposição florestal</t>
  </si>
  <si>
    <t>Conservação de solo em 300 hectares por ano</t>
  </si>
  <si>
    <t>Execução de intervenções de conservação de solo</t>
  </si>
  <si>
    <t>Contratação de ao menos 01 projeto aprovado no Edital anualmente</t>
  </si>
  <si>
    <t>4.3 Proteção de mananciais</t>
  </si>
  <si>
    <t>Contratação da elaboração de PIPs  para 1.000 hectares por ano</t>
  </si>
  <si>
    <t>Desenvolvimento e monitoramento da implementação dos PIPs</t>
  </si>
  <si>
    <t>Agência das Bacias PCJ ou Prefeituras Municipais</t>
  </si>
  <si>
    <t>Prefeituras municipais, ONGs, Setor privado</t>
  </si>
  <si>
    <t>Municípios observando as prioridades do Plano de Bacias</t>
  </si>
  <si>
    <t>01 Plano elaborado e ao menos 12 membros capacitados em nível de pós-graduação</t>
  </si>
  <si>
    <t>Elaboração de um Plano de Capacitação Técnica e realização de processos formativos nas áreas de atuação das Câmaras Técnicas</t>
  </si>
  <si>
    <t>Capacitação de ao menos 05 turmas por ano</t>
  </si>
  <si>
    <t>Ampliação e divulgação do programa de capacitação (Escola da Água e Saneamento), fomento e incentivo à capacitação de operadores</t>
  </si>
  <si>
    <t>Consórcio PCJ</t>
  </si>
  <si>
    <t>8.2 - Educação ambiental vinculada às ações dos planos de bacias hidrográficas</t>
  </si>
  <si>
    <t>Ao menos 01 processo formativo e uma campanha educativa realizada</t>
  </si>
  <si>
    <t>Realização de processos formativos e campanhas educativas sobre a realidade das Bacias PCJ</t>
  </si>
  <si>
    <t>01 Plano elaborado e ações implementadas</t>
  </si>
  <si>
    <t>Elaboração e execução de um Plano de Comunicação para o fortalecimento da comunicação entre a sociedade civil e os Comitês PCJ</t>
  </si>
  <si>
    <t>Apoio operacional para a área de comunicação social</t>
  </si>
  <si>
    <t xml:space="preserve">Programa de Investimentos - FEHIDRO </t>
  </si>
  <si>
    <t>ESTIMADO PARA INDICAÇÃO (R$ )</t>
  </si>
  <si>
    <t>PDC</t>
  </si>
  <si>
    <t>sub-PDC</t>
  </si>
  <si>
    <t>Total Biênio
Compensação
(R$)</t>
  </si>
  <si>
    <t>Total Biênio
Cobrança
(R$)</t>
  </si>
  <si>
    <t>% por subPDC no Biênio</t>
  </si>
  <si>
    <t>% por PDC no Biênio</t>
  </si>
  <si>
    <t>PDC 1 - BRH</t>
  </si>
  <si>
    <t>1.1 - Legislação</t>
  </si>
  <si>
    <t>PDC 2 - GRH</t>
  </si>
  <si>
    <t>2.1 - Planos de Recursos Hídricos e Relatórios de Situação</t>
  </si>
  <si>
    <t>PDC 3 - MRQ</t>
  </si>
  <si>
    <t>3.2 -  Áreas contaminadas e poluição difusa</t>
  </si>
  <si>
    <t>3.3 - Manejo e disposição de resíduos sólidos</t>
  </si>
  <si>
    <t>3.4 - Intervenções em corpos d’água</t>
  </si>
  <si>
    <t>PDC 4 - PRH</t>
  </si>
  <si>
    <t>PDC 5 - GDA</t>
  </si>
  <si>
    <t>5.2 - Racionalização de uso</t>
  </si>
  <si>
    <t xml:space="preserve">5.3 - Reuso </t>
  </si>
  <si>
    <t>PDC 6 - ASH</t>
  </si>
  <si>
    <t>6.1 - Captação de recursos hídricos</t>
  </si>
  <si>
    <t>6.2 - Regularização de vazão de cursos d'água</t>
  </si>
  <si>
    <t>PDC 7 - DEE</t>
  </si>
  <si>
    <t>7.1 - Ações  estruturais de micro ou macro drenagem para mitigação de inundações e alagamentos</t>
  </si>
  <si>
    <t>7.2 - Ações estruturais para mitigação dos efeitos de escassez hídrica</t>
  </si>
  <si>
    <t>PDC 8 - CCS</t>
  </si>
  <si>
    <t>TOTAL PREVISTO / ANO (R$)</t>
  </si>
  <si>
    <t>TOTAL PREVISTO / QUADRIÊNIO (R$)</t>
  </si>
  <si>
    <t>Programa de Investimentos - Totais</t>
  </si>
  <si>
    <t>ESTIMADO PARA INDICAÇÃO (R$)</t>
  </si>
  <si>
    <t>Total no Biênio / subPDC
(%)</t>
  </si>
  <si>
    <t>Total no Biênio / PDC
(%)</t>
  </si>
  <si>
    <t>Total Biênio
FEHIDRO
(R$)</t>
  </si>
  <si>
    <t>Total Biênio
Outras Fontes
(R$)</t>
  </si>
  <si>
    <t xml:space="preserve">FEHIDRO </t>
  </si>
  <si>
    <t>Outras Fontes</t>
  </si>
  <si>
    <t>TOTAL PREVISTO / ANO (R$ mil)</t>
  </si>
  <si>
    <t>TOTAL PREVISTO / QUADRIÊNIO (R$ mil)</t>
  </si>
  <si>
    <t>Título do PDC</t>
  </si>
  <si>
    <t>Descritivo do PDC</t>
  </si>
  <si>
    <t>subPDC</t>
  </si>
  <si>
    <t>Descritivo do subPDC</t>
  </si>
  <si>
    <t>Abrangência do subPDC</t>
  </si>
  <si>
    <t xml:space="preserve">Bases Técnicas em Recursos Hídricos </t>
  </si>
  <si>
    <t>Compreende a elaboração de diagnósticos, estudos técnicos e jurídicos de apoio ao planejamento, gestão e normatização relacionados aos recursos hídricos.</t>
  </si>
  <si>
    <t>1.1</t>
  </si>
  <si>
    <t>Legislação</t>
  </si>
  <si>
    <t>Estudos cujos produtos subsidiem a proposição ou atualização da legislação afeta aos recursos hídricos, ou as diretrizes para o disciplinamento do uso e ocupação do solo.</t>
  </si>
  <si>
    <t>1.2</t>
  </si>
  <si>
    <t>Planejamento e gestão de recursos hídricos</t>
  </si>
  <si>
    <t xml:space="preserve">Estudos, levantamentos, diagnósticos ou planos específicos afetos a recursos hídricos, cujos produtos subsidiem o planejamento e a gestão dos recursos hídricos </t>
  </si>
  <si>
    <t xml:space="preserve">Gerenciamento dos Recursos Hídricos </t>
  </si>
  <si>
    <t>Contempla ações voltadas ao aprimoramento e implementação dos instrumentos da política estadual de recursos hídricos</t>
  </si>
  <si>
    <t>2.1</t>
  </si>
  <si>
    <t>Planos de Recursos Hídricos e Relatórios de Situação</t>
  </si>
  <si>
    <t>Elaboração e publicação do Plano Estadual de Recursos Hídricos, dos Planos de Bacias Hidrográficas e dos respectivos Relatórios de Situação dos Recursos Hídricos, e de demais relatórios de avaliação ou acompanhamento do SIGRH.</t>
  </si>
  <si>
    <t>2.2</t>
  </si>
  <si>
    <t>Outorga de direitos de uso dos recursos hídricos</t>
  </si>
  <si>
    <t>Estudos ou ações para implementação ou aprimoramento de procedimentos visando a regulação e controle dos usos e usuários de recursos hídricos.</t>
  </si>
  <si>
    <t>2.3</t>
  </si>
  <si>
    <t>Cobrança pelo uso dos recursos hídricos</t>
  </si>
  <si>
    <t>Estudos ou ações para implementação ou aprimoramento de mecanismos e procedimentos afetos à cobrança pelo uso dos recursos hídricos.</t>
  </si>
  <si>
    <t>2.4</t>
  </si>
  <si>
    <t>Enquadramento dos corpos de água em classes de qualidade</t>
  </si>
  <si>
    <t>Estudo ou diagnóstico cujo produto subsidie a efetivação, o monitoramento ou a revisão do enquadramento dos corpos hídricos em classes de qualidade.</t>
  </si>
  <si>
    <t>2.5</t>
  </si>
  <si>
    <t>Redes de Monitoramento e Sistemas de informação sobre recursos hídricos</t>
  </si>
  <si>
    <t>Estudos, planos e ações visando a implantação, operação, manutenção, modernização e ampliação de redes de monitoramento qualitativo-quantitativo dos recursos hídricos, bem como o desenvolvimento, aprimoramento, implantação e operação de sistemas de informação, de suporte à decisão (SSD) e de alerta e prevenção de eventos extremos.</t>
  </si>
  <si>
    <t>2.6</t>
  </si>
  <si>
    <t>Gestão integrada dos recursos hídricos</t>
  </si>
  <si>
    <t>Estudos e ações para articulação e cooperação entre os componentes do SIGRH e do SINGREH, visando fortalecer o planejamento e a gestão integrada dos recursos hídricos.</t>
  </si>
  <si>
    <t>2.7</t>
  </si>
  <si>
    <t>Infraestrutura dos órgãos do CORHI e Agências de Bacias</t>
  </si>
  <si>
    <t>Apoio, em caráter supletivo, à adequação, ampliação, melhoria ou modernização de instalações físicas, equipamentos, veículos e demais infraestruturas imprescindíveis às atividades de gerenciamento de recursos hídricos.</t>
  </si>
  <si>
    <t xml:space="preserve">Qualidade das Águas </t>
  </si>
  <si>
    <r>
      <rPr>
        <sz val="10"/>
        <color rgb="FF000000"/>
        <rFont val="Calibri"/>
        <family val="2"/>
      </rPr>
      <t xml:space="preserve">Abrange ações </t>
    </r>
    <r>
      <rPr>
        <sz val="10"/>
        <color theme="1"/>
        <rFont val="Calibri"/>
        <family val="2"/>
      </rPr>
      <t>de</t>
    </r>
    <r>
      <rPr>
        <sz val="10"/>
        <color rgb="FFFF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controle da poluição das águas </t>
    </r>
  </si>
  <si>
    <t>3.1</t>
  </si>
  <si>
    <t>Esgotamento sanitário</t>
  </si>
  <si>
    <t xml:space="preserve">Projetos (básicos e/ou executivos), serviços ou obras de implantação, ampliação ou modernização de sistemas de esgotamento sanitário, incluindo sistemas individuais alternativos de saneamento e sistemas de tratamento de resíduos sólidos ou líquidos provenientes de ETE ou de ETA; </t>
  </si>
  <si>
    <t>3.2</t>
  </si>
  <si>
    <t xml:space="preserve"> Áreas contaminadas e poluição difusa</t>
  </si>
  <si>
    <t>Projetos (básicos e/ou executivos), serviços, obras ou ações de recuperação de áreas contaminadas e de controle da poluição difusa.</t>
  </si>
  <si>
    <t xml:space="preserve">3.3 </t>
  </si>
  <si>
    <t>Manejo e disposição de resíduos sólidos</t>
  </si>
  <si>
    <t>Projetos (básicos e/ou executivos), serviços ou obras de sistemas de coleta, tratamento e disposição final ou outras ações de manejo de resíduos sólidos, nos casos em que haja comprometimento dos recursos hídricos.</t>
  </si>
  <si>
    <t xml:space="preserve">3.4 </t>
  </si>
  <si>
    <t>Intervenções em corpos d’água</t>
  </si>
  <si>
    <t>Projetos (básicos e/ou executivos), serviços ou obras visando a recuperação da qualidade das águas mediante intervenções diretas nos corpos hídricos.</t>
  </si>
  <si>
    <t>Proteção dos Recursos Hídricos</t>
  </si>
  <si>
    <t>Compreende ações para o controle de processos erosivos, a restauração ecológica, adaptação aos efeitos das mudanças climáticas e proteção de mananciais</t>
  </si>
  <si>
    <t>4.1</t>
  </si>
  <si>
    <t>Controle de processos erosivos</t>
  </si>
  <si>
    <t>Projetos (básicos e/ou executivos), serviços ou obras de prevenção e controle da erosão do solo ou do assoreamento dos corpos d’água, visando a melhoria ou recuperação dos corpos d’água.</t>
  </si>
  <si>
    <t>4.2</t>
  </si>
  <si>
    <t>Soluções baseadas na natureza</t>
  </si>
  <si>
    <t>Projetos (básicos e/ou executivos), serviços ou intervenções contemplando soluções baseada na natureza  que subsidiem a proteção e recuperação de corpos d'água e as práticas de conservação de solo e água (incluindo transição agroecológica) ou que resultem em aumento de áreas permeáveis, redução do escoamento superficial e aumento da resiliência de sistemas estuarino-lagunares.</t>
  </si>
  <si>
    <t>4.3</t>
  </si>
  <si>
    <t>Proteção de mananciais</t>
  </si>
  <si>
    <t>Projetos (básicos e/ou executivos), serviços ou intervenções para garantir o aproveitamento múltiplo da água e a recuperação de mananciais.</t>
  </si>
  <si>
    <t xml:space="preserve">Gestão da Demanda </t>
  </si>
  <si>
    <t>Contempla ações de controle de perdas, racionalização de uso e reuso da águas</t>
  </si>
  <si>
    <t>5.1</t>
  </si>
  <si>
    <t xml:space="preserve">Controle de perdas em sistemas de abastecimento </t>
  </si>
  <si>
    <t>Projetos (básicos e/ou executivos), serviços ou obras para o controle de perdas em sistemas de abastecimento de diferentes setores usuários de recursos hídricos.</t>
  </si>
  <si>
    <t>5.2</t>
  </si>
  <si>
    <t>Racionalização de uso</t>
  </si>
  <si>
    <t>Projetos (básicos e/ou executivos), serviços ou obras com vistas à racionalização de uso de água pelos diferentes setores usuários.</t>
  </si>
  <si>
    <t>5.3</t>
  </si>
  <si>
    <t xml:space="preserve">Reuso </t>
  </si>
  <si>
    <t>Projetos (básicos e/ou executivos), serviços ou obras que subsidiem o reuso da água pelos diferentes setores usuários.</t>
  </si>
  <si>
    <r>
      <rPr>
        <sz val="10"/>
        <color theme="1"/>
        <rFont val="Calibri"/>
        <family val="2"/>
      </rPr>
      <t xml:space="preserve">Abastecimento e </t>
    </r>
    <r>
      <rPr>
        <sz val="10"/>
        <color rgb="FF000000"/>
        <rFont val="Calibri"/>
        <family val="2"/>
      </rPr>
      <t>Segurança Hídrica</t>
    </r>
  </si>
  <si>
    <t xml:space="preserve">Contempla o aproveitamento dos recursos hídricos e a segurança hídrica </t>
  </si>
  <si>
    <t>6.1</t>
  </si>
  <si>
    <t>Captação de recursos hídricos</t>
  </si>
  <si>
    <t>Projetos (básicos e/ou executivos), serviços ou obras de intervenção direta no corpo hídrico, visando a captação e adução de recursos hídricos pelos diferentes setores usuários.</t>
  </si>
  <si>
    <t>6.2</t>
  </si>
  <si>
    <t>Regularização de vazão de cursos d'água</t>
  </si>
  <si>
    <t>Projetos (básicos e/ou executivos), serviços ou obras voltados à regularização de vazões para aproveitamento pelos diferentes setores usuários.</t>
  </si>
  <si>
    <t xml:space="preserve">Drenagem e Eventos Hidrológicos Extremos </t>
  </si>
  <si>
    <t>Compreende ações estruturais relacionadas à drenagem e prevenção, adaptação e a mitigação de efeitos de estiagens, inundações e mudanças climáticas</t>
  </si>
  <si>
    <t>7.1</t>
  </si>
  <si>
    <t>Ações  estruturais de micro ou macro drenagem para mitigação de inundações e alagamentos</t>
  </si>
  <si>
    <t xml:space="preserve">Projetos (básicos e/ou executivos), serviços ou obras para contenção de inundações, alagamentos e regularizações de descargas. </t>
  </si>
  <si>
    <t>7.2</t>
  </si>
  <si>
    <t>Ações estruturais para mitigação dos efeitos de escassez hídrica</t>
  </si>
  <si>
    <t>Projetos (básicos e/ou executivos), serviços ou obras, incluindo as temporárias ou emergenciais, que viabilizem o suprimento de água em situações de escassez hídrica, em conformidade com as prioridades de uso estabelecidas.</t>
  </si>
  <si>
    <t xml:space="preserve">Capacitação e comunicação social </t>
  </si>
  <si>
    <t xml:space="preserve">Contempla capacitação, educação ambiental, comunicação social e difusão de informações, diretamente relacionadas à gestão de recursos hídricos </t>
  </si>
  <si>
    <t>8.1</t>
  </si>
  <si>
    <t>Capacitação técnica em planejamento e gestão de recursos hídricos</t>
  </si>
  <si>
    <t>Treinamento e capacitação técnica em temas que subsidiem o planejamento e gestão dos recursos hídricos, incluindo parceria com instituições especializadas.</t>
  </si>
  <si>
    <t>8.2</t>
  </si>
  <si>
    <t>Educação ambiental vinculada às ações dos planos de bacias hidrográficas</t>
  </si>
  <si>
    <t xml:space="preserve">Atividades que subsidiem o envolvimento da sociedade na implementação de ações previstas nos Planos de Ação e Programas de Investimentos </t>
  </si>
  <si>
    <t>8.3</t>
  </si>
  <si>
    <t>Comunicação social e difusão de informações relacionadas à gestão de recursos hídricos</t>
  </si>
  <si>
    <t>Atividade de comunicação social ou difusão de informações diretamente relacionadas à gestão de recursos hídricos, que contemplem as metas e prioridades dos Planos de Ação e Programas de Investimentos.</t>
  </si>
  <si>
    <t>Inicia em 2020</t>
  </si>
  <si>
    <t>Sim</t>
  </si>
  <si>
    <t>Corpo hídrico</t>
  </si>
  <si>
    <t>Inicia em 2021</t>
  </si>
  <si>
    <t>Não</t>
  </si>
  <si>
    <t>Bairro</t>
  </si>
  <si>
    <t>Estado</t>
  </si>
  <si>
    <t>Inicia em 2022</t>
  </si>
  <si>
    <t>Inicia em 2023</t>
  </si>
  <si>
    <t>UGRHi</t>
  </si>
  <si>
    <t>Rua/Avenida</t>
  </si>
  <si>
    <t>Região hidrográfica</t>
  </si>
  <si>
    <t>Aquífero</t>
  </si>
  <si>
    <t>PDC 
cód</t>
  </si>
  <si>
    <t>subPDC (2)</t>
  </si>
  <si>
    <t>subPDC (3)</t>
  </si>
  <si>
    <t>PDC 1 - Bases Técnicas em Recursos Hídricos (BRH)</t>
  </si>
  <si>
    <t>1.1 - Bases e Sistemas de Informação</t>
  </si>
  <si>
    <t>Bases de dados e sistemas de informações em recursos hídricos</t>
  </si>
  <si>
    <t>Desenvolvimento, aprimoramento, modernização, implantação, integração, operação e divulgação de bases de dados, sistemas de informações ou de suporte à decisão, para apoio ao planejamento e gestão dos recursos hídricos.</t>
  </si>
  <si>
    <t>1.2 - Apoio ao planejamento</t>
  </si>
  <si>
    <t>Apoio ao planejamento e gestão de recursos hídricos</t>
  </si>
  <si>
    <t>Elaboração e disponibilização de estudos, levantamentos ou diagnósticos cujo produto subsidie o planejamento e a gestão de recursos hídricos.</t>
  </si>
  <si>
    <t>1.3</t>
  </si>
  <si>
    <t>1.3 - Enquadramento</t>
  </si>
  <si>
    <t>Enquadramento dos corpos de água em classes, segundo os usos preponderantes da água</t>
  </si>
  <si>
    <t>Elaboração de estudos de fundamentação para proposta de enquadramento dos corpos de água em classes, segundo os usos preponderantes da água</t>
  </si>
  <si>
    <t>1.4</t>
  </si>
  <si>
    <t>1.4 - Monitoramento</t>
  </si>
  <si>
    <t>Redes de monitoramento</t>
  </si>
  <si>
    <t>Planejamento, implantação, operação, manutenção, modernização ou ampliação das redes de qualidade e quantidade das águas, assim como o monitoramento dos usos outorgados e a disponibilizacao de dados e informacoes.</t>
  </si>
  <si>
    <t>1.5</t>
  </si>
  <si>
    <t>1.5 - Disponibilidade</t>
  </si>
  <si>
    <t>Disponibilidade Hídrica</t>
  </si>
  <si>
    <t>Elaboração e disponibilização de estudos, diagnósticos e levantamentos, visando a garantia da segurança hídrica para atendimento aos usos multiplos da água e mitigação de conflitos em áreas críticas.</t>
  </si>
  <si>
    <t>1.6</t>
  </si>
  <si>
    <t>1.6 - Legislação</t>
  </si>
  <si>
    <t>Estudos e ações com vistas à proposição ou atualização da legislação afeta aos recursos hídricos e de diretrizes para o disciplinamento do uso e ocupação do solo, incluindo o zoneamento de áreas inundáveis.</t>
  </si>
  <si>
    <t>1.7</t>
  </si>
  <si>
    <t>1.7 - Fontes de poluição</t>
  </si>
  <si>
    <t>Fontes de poluição das águas</t>
  </si>
  <si>
    <t>Estudos, diagnósticos, levantamentos ou cadastros de fontes pontuais ou difusas de poluição das águas, em áreas urbanas ou rurais.</t>
  </si>
  <si>
    <t>PDC 2 - Gerenciamento dos Recursos Hídricos (GRH)</t>
  </si>
  <si>
    <t>2.1 - PRH e RS</t>
  </si>
  <si>
    <t>2.2 - Outorga</t>
  </si>
  <si>
    <t>Aprimoramento dos procedimentos e ações com vistas a garantir o controle dos usos da água.</t>
  </si>
  <si>
    <t>2.3 - Cobrança</t>
  </si>
  <si>
    <t>Implementação e acompanhamento da cobrança pelo uso dos recursos hídricos.</t>
  </si>
  <si>
    <t>2.4 - Enquadramento</t>
  </si>
  <si>
    <t>Implementação do enquadramento dos corpos de água em classes, segundo os usos preponderantes da água</t>
  </si>
  <si>
    <t>Implementação do programa de efetivação do enquadramento dos corpos de água em classes e avaliação do programa.</t>
  </si>
  <si>
    <t>2.5 - Gestão integrada</t>
  </si>
  <si>
    <t>Articulação e cooperação para a gestão integrada dos recursos hídricos</t>
  </si>
  <si>
    <t>Efetivação da articulação e da cooperação entre Estados, Municípios, União, setores usuários de água e entidades de ensino e pesquisa, com vistas ao planejamento e gestão integrada dos recursos hídricos.</t>
  </si>
  <si>
    <t>2.6 - Infraestrutura do CORHI</t>
  </si>
  <si>
    <t>Apoio à infraestrutura dos órgãos do CORHI</t>
  </si>
  <si>
    <t>Apoio, em caráter supletivo, à adequação, ampliação, melhoria ou modernização das instalações físicas, equipamentos, veículos e demais infraestruturas imprescindíveis às atividades de gerenciameto de recursos hídricos.</t>
  </si>
  <si>
    <t>PDC 3 - Melhoria e Recuperação da Qualidade das Águas (MRQ)</t>
  </si>
  <si>
    <t>3.1 - Sist. esgotamento</t>
  </si>
  <si>
    <t>Sistema de esgotamento sanitário</t>
  </si>
  <si>
    <t>Projetos (básicos e/ou executivos) e obras de sistemas de esgotamento sanitário, em áreas urbanas ou rurais, bem como de tratamento de resíduos sólidos e líquidos provenientes de ETE ou de ETA.</t>
  </si>
  <si>
    <t>3.2 - Sist. de resíduos</t>
  </si>
  <si>
    <t>Sistema de resíduos sólidos</t>
  </si>
  <si>
    <t>Projetos (básicos e/ou executivos) e obras de sistemas de coleta, tratamento e disposição final ou outras ações de manejo de resíduos sólidos, nos casos em que há comprometimento dos recursos hídricos.</t>
  </si>
  <si>
    <t>3.3</t>
  </si>
  <si>
    <t>3.3 - Sist. de drenagem</t>
  </si>
  <si>
    <t>Sistema de drenagem de águas pluviais</t>
  </si>
  <si>
    <t>Projetos (básicos e/ou executivos)  e obras de sistemas urbanos de drenagem de águas pluviais e ações com vistas a promover a contenção da poluição difusa.</t>
  </si>
  <si>
    <t>3.4</t>
  </si>
  <si>
    <t>3.4 - Prevenção de erosão</t>
  </si>
  <si>
    <t>Prevenção e controle de processos erosivos</t>
  </si>
  <si>
    <t>Projetos (básicos e/ou executivos), obras e ações de prevenção e controle da erosão do solo ou do assoreamento dos corpos d’água, em áreas urbanas ou rurais, visando manutenção ou melhoria da qualidade das águas.</t>
  </si>
  <si>
    <t>3.5</t>
  </si>
  <si>
    <t>3.5 - Intervenções</t>
  </si>
  <si>
    <t>Intervenções em corpos d´água</t>
  </si>
  <si>
    <t>Projetos (básicos e/ou executivos), obras e ações visando a melhoria ou recuperação da qualidade das águas, mediante intervenções diretas nos corpos hidricos.</t>
  </si>
  <si>
    <t>PDC 4 - Proteção dos corpos d'água (PCA)</t>
  </si>
  <si>
    <t>4.1 - Proteção de mananciais</t>
  </si>
  <si>
    <t>Proteção e conservação de mananciais</t>
  </si>
  <si>
    <t>Projetos (básicos e/ou executivos), obras e ações de proteção dos corpos d'água com vistas ao aproveitamento da água para usos múltiplos; e operacionalização dos intrumentos da legislação de proteção e recuperação de  mananciais.</t>
  </si>
  <si>
    <t>4.2 - Cobertura vegetal</t>
  </si>
  <si>
    <t>Recomposição da vegetação ciliar e da cobertura vegetal</t>
  </si>
  <si>
    <t>Projetos (básicos e/ou executivos), serviços e ações de recomposição da cobertura vegetal e incentivo às boas práticas, com destaque para a vegetação ciliar e a proteção de nascentes.</t>
  </si>
  <si>
    <t>PDC 5 - Gestão da demanda de água (GDA)</t>
  </si>
  <si>
    <t>5.1 - Controle de perdas</t>
  </si>
  <si>
    <t>Projetos (básicos e/ou executivos), obras e serviços para o controle de perdas nos sistemas de abastecimento dos diferentes setores usuários de água, com ênfase nas redes públicas de abastecimento.</t>
  </si>
  <si>
    <t>5.2 - Uso racional</t>
  </si>
  <si>
    <t>Racionalização do uso da água</t>
  </si>
  <si>
    <t>Projetos (básicos e/ou executivos), obras e serviços com vistas à parametrização e à racionalização do uso da água e à redução do consumo, nos diferentes setores usuários.</t>
  </si>
  <si>
    <t>5.3 - Reuso</t>
  </si>
  <si>
    <t>Reuso da água</t>
  </si>
  <si>
    <t>Projetos (básicos e/ou executivos), obras e serviços  com vistas ao reuso da água nos setores industrial, comercial, de serviços e de produção agropecuária, dentre outros.</t>
  </si>
  <si>
    <t>PDC 6 - Aproveitamento dos Recursos Hídricos (ARH)</t>
  </si>
  <si>
    <t>6.1 - Usos múltiplos</t>
  </si>
  <si>
    <t>Aproveitamento múltiplo e controle dos recursos hídricos</t>
  </si>
  <si>
    <t>Projetos (básicos e/ou executivos) e obras com vistas ao aproveitamento múltiplo e controle dos recursos hídricos, com incentivo à gestão compartilhada e ao rateio de custos entre os setores usuários.</t>
  </si>
  <si>
    <t>6.2 - Segurança hídrica</t>
  </si>
  <si>
    <t>Segurança hídrica das populações e dessedentação animal</t>
  </si>
  <si>
    <t>Projetos (básicos e/ou executivos) e obras com vistas a garantir a oferta de água para o abastecimento das populações urbanas e rurais e a dessedentação animal.</t>
  </si>
  <si>
    <t>6.3</t>
  </si>
  <si>
    <t>6.3 Aprveitamento regional</t>
  </si>
  <si>
    <t>Aproveitamento de recursos hídricos de interesse regional</t>
  </si>
  <si>
    <t>Projetos (básicos e/ou executivos) e obras hidráulicas com vistas à implementação de empreendimentos voltados ao desenvolvimento regional.</t>
  </si>
  <si>
    <t>PDC 7 - Eventos Hidrológicos Extremos (EHE)</t>
  </si>
  <si>
    <t>7.1 - Monitoramento de EHE</t>
  </si>
  <si>
    <t>Monitoramento de eventos extremos e sistemas de suporte a decisão</t>
  </si>
  <si>
    <t>Implantação, operacionalização, modernização ou aprimoramento de sistemas de alerta, radares meteorológicos ou redes telemétricas integrados a sistemas de suporte à decisão; divulgação de informações e apoio à defesa civil.</t>
  </si>
  <si>
    <t>7.2 - Mitigação de inundações</t>
  </si>
  <si>
    <t>Ações estruturais para mitigação de inundações e alagamentos</t>
  </si>
  <si>
    <t>Projetos (básicos e/ou executivos), serviços e obras hidráulicas para contenção de inundações ou alagamentos ou para regularização de descargas.</t>
  </si>
  <si>
    <t>7.3</t>
  </si>
  <si>
    <t>7.3 - Mitigação de estiagem</t>
  </si>
  <si>
    <t>Ações estruturais para mitigação de estiagem</t>
  </si>
  <si>
    <t>Projetos (básicos e/ou executivos), serviços e obras hidráulicas temporárias ou emergenciais, para garantir o suprimento dos usuários de água em situações de crise, em conformidade com as prioridades de uso estabelecidas.</t>
  </si>
  <si>
    <t>PDC 8 - Capacitação e comunicação social (CCS)</t>
  </si>
  <si>
    <t>8.1 - Capacitação técnica</t>
  </si>
  <si>
    <t>Capacitação técnica relacionada ao planejamento e gestão de recursos hídricos</t>
  </si>
  <si>
    <t xml:space="preserve">Treinamento e capacitação técnica em temas relacionados ao planejamento e gestão dos recursos hídricos, incluindo parcerias com instituições especializadas.
</t>
  </si>
  <si>
    <t>8.2 - Educ. ambiental</t>
  </si>
  <si>
    <t>Educação ambiental vinculada às ações dos planos de recursos hídricos</t>
  </si>
  <si>
    <t xml:space="preserve">Atividades educativas vinculadas às ações previstas nos PDC priorizados, para o envolvimento da sociedade na implementação dos planos de recursos hídricos.
</t>
  </si>
  <si>
    <t>8.3 - Comunicação</t>
  </si>
  <si>
    <t>Ações de comunicação social e difusão de informações diretamente relacionadas à gestão de recursos hídricos.</t>
  </si>
  <si>
    <t xml:space="preserve">Contratação de ao menos 01 pessoa </t>
  </si>
  <si>
    <t>Apoio operacional para gerenciamento da implementação e da revisão do Plano de Bacias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</si>
</sst>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&quot;R$&quot;\ #,##0.00"/>
  </numFmts>
  <fonts count="20" x14ac:knownFonts="1">
    <font>
      <sz val="11"/>
      <color theme="1"/>
      <name val="Arial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Calibri"/>
      <family val="2"/>
    </font>
    <font>
      <sz val="9"/>
      <color theme="1"/>
      <name val="Arial"/>
      <family val="2"/>
    </font>
    <font>
      <sz val="10"/>
      <color rgb="FFFF0000"/>
      <name val="Calibri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rgb="FFFBD64F"/>
        <bgColor rgb="FFFBD64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/>
      <bottom style="thin">
        <color rgb="FFA5A5A5"/>
      </bottom>
      <diagonal/>
    </border>
    <border>
      <left style="medium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 style="medium">
        <color rgb="FFA5A5A5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53">
    <xf numFmtId="0" fontId="0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7" fillId="6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7" fillId="7" borderId="1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0" fontId="7" fillId="0" borderId="3" xfId="0" applyNumberFormat="1" applyFont="1" applyBorder="1" applyAlignment="1">
      <alignment vertical="center"/>
    </xf>
    <xf numFmtId="10" fontId="7" fillId="0" borderId="3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right" vertical="center"/>
    </xf>
    <xf numFmtId="4" fontId="0" fillId="7" borderId="1" xfId="0" applyNumberFormat="1" applyFont="1" applyFill="1" applyBorder="1" applyAlignment="1">
      <alignment horizontal="right" vertical="center" wrapText="1"/>
    </xf>
    <xf numFmtId="10" fontId="4" fillId="0" borderId="5" xfId="0" applyNumberFormat="1" applyFont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top"/>
    </xf>
    <xf numFmtId="10" fontId="12" fillId="0" borderId="4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9" borderId="1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6" fillId="9" borderId="8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11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6" fillId="0" borderId="0" xfId="0" applyFont="1" applyFill="1"/>
    <xf numFmtId="0" fontId="0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/>
    <xf numFmtId="4" fontId="17" fillId="0" borderId="1" xfId="1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/>
    <xf numFmtId="4" fontId="19" fillId="0" borderId="19" xfId="0" applyNumberFormat="1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9" fillId="0" borderId="15" xfId="0" applyFont="1" applyBorder="1"/>
    <xf numFmtId="0" fontId="9" fillId="0" borderId="15" xfId="0" applyFont="1" applyFill="1" applyBorder="1"/>
    <xf numFmtId="4" fontId="19" fillId="0" borderId="15" xfId="0" applyNumberFormat="1" applyFont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11" borderId="3" xfId="0" applyFont="1" applyFill="1" applyBorder="1" applyAlignment="1">
      <alignment horizontal="center" vertical="center"/>
    </xf>
    <xf numFmtId="164" fontId="8" fillId="11" borderId="3" xfId="0" applyNumberFormat="1" applyFont="1" applyFill="1" applyBorder="1" applyAlignment="1">
      <alignment horizontal="left" vertical="top" wrapText="1"/>
    </xf>
    <xf numFmtId="4" fontId="7" fillId="11" borderId="3" xfId="0" applyNumberFormat="1" applyFont="1" applyFill="1" applyBorder="1" applyAlignment="1">
      <alignment vertical="center"/>
    </xf>
    <xf numFmtId="0" fontId="18" fillId="11" borderId="3" xfId="0" applyFont="1" applyFill="1" applyBorder="1" applyAlignment="1">
      <alignment horizontal="center" vertical="top" wrapText="1"/>
    </xf>
    <xf numFmtId="0" fontId="8" fillId="11" borderId="20" xfId="0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left" vertical="top" wrapText="1"/>
    </xf>
    <xf numFmtId="4" fontId="7" fillId="11" borderId="20" xfId="0" applyNumberFormat="1" applyFont="1" applyFill="1" applyBorder="1" applyAlignment="1">
      <alignment vertical="center"/>
    </xf>
    <xf numFmtId="0" fontId="18" fillId="11" borderId="20" xfId="0" applyFont="1" applyFill="1" applyBorder="1" applyAlignment="1">
      <alignment horizontal="center" vertical="top" wrapText="1"/>
    </xf>
    <xf numFmtId="0" fontId="8" fillId="11" borderId="21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top" wrapText="1"/>
    </xf>
    <xf numFmtId="0" fontId="8" fillId="11" borderId="15" xfId="0" applyFont="1" applyFill="1" applyBorder="1" applyAlignment="1">
      <alignment vertical="center"/>
    </xf>
    <xf numFmtId="4" fontId="7" fillId="11" borderId="15" xfId="0" applyNumberFormat="1" applyFont="1" applyFill="1" applyBorder="1" applyAlignment="1">
      <alignment vertical="center"/>
    </xf>
    <xf numFmtId="0" fontId="18" fillId="11" borderId="2" xfId="0" applyFont="1" applyFill="1" applyBorder="1" applyAlignment="1">
      <alignment horizontal="center" vertical="top" wrapText="1"/>
    </xf>
    <xf numFmtId="4" fontId="19" fillId="11" borderId="15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4" fontId="8" fillId="11" borderId="4" xfId="0" applyNumberFormat="1" applyFont="1" applyFill="1" applyBorder="1" applyAlignment="1">
      <alignment vertical="center"/>
    </xf>
    <xf numFmtId="4" fontId="7" fillId="11" borderId="4" xfId="0" applyNumberFormat="1" applyFont="1" applyFill="1" applyBorder="1" applyAlignment="1">
      <alignment vertical="center"/>
    </xf>
    <xf numFmtId="4" fontId="8" fillId="11" borderId="3" xfId="0" applyNumberFormat="1" applyFont="1" applyFill="1" applyBorder="1" applyAlignment="1">
      <alignment vertical="center"/>
    </xf>
    <xf numFmtId="10" fontId="4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11" xfId="0" applyFont="1" applyBorder="1" applyAlignment="1"/>
    <xf numFmtId="165" fontId="7" fillId="4" borderId="5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/>
    <xf numFmtId="0" fontId="11" fillId="0" borderId="6" xfId="0" applyFont="1" applyBorder="1" applyAlignment="1"/>
    <xf numFmtId="4" fontId="4" fillId="4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11" fillId="0" borderId="12" xfId="0" applyFont="1" applyBorder="1" applyAlignment="1"/>
    <xf numFmtId="9" fontId="4" fillId="7" borderId="13" xfId="0" applyNumberFormat="1" applyFont="1" applyFill="1" applyBorder="1" applyAlignment="1">
      <alignment horizontal="center" vertical="center"/>
    </xf>
    <xf numFmtId="0" fontId="11" fillId="0" borderId="14" xfId="0" applyFont="1" applyBorder="1" applyAlignment="1"/>
    <xf numFmtId="0" fontId="11" fillId="0" borderId="18" xfId="0" applyFont="1" applyBorder="1" applyAlignment="1"/>
    <xf numFmtId="0" fontId="11" fillId="0" borderId="15" xfId="0" applyFont="1" applyBorder="1" applyAlignment="1"/>
    <xf numFmtId="0" fontId="13" fillId="8" borderId="8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personal/aline_santi_agencia_baciaspcj_org_br/Documents/Aline%20de%20Santi/Execu&#231;&#227;o%20PBH%20PCJ/PA_PI_FEHIDRO_20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baciaspcj.sharepoint.com/sites/novoPAP/Documentos%20Partilhados/PAP%20PCJ/PAP%202021-2025/Planilhas/PAP/PAP_revis&#227;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I FEHIDRO"/>
      <sheetName val="Ações fonte alterada"/>
    </sheetNames>
    <sheetDataSet>
      <sheetData sheetId="0" refreshError="1">
        <row r="1">
          <cell r="D1" t="str">
            <v xml:space="preserve">Ação </v>
          </cell>
          <cell r="E1" t="str">
            <v>Prioridade PBH PCJ</v>
          </cell>
          <cell r="F1" t="str">
            <v>Início</v>
          </cell>
          <cell r="G1" t="str">
            <v>Fim</v>
          </cell>
          <cell r="H1" t="str">
            <v>Área de abrangência da ação</v>
          </cell>
          <cell r="I1" t="str">
            <v>Nome da 
área de abrangência</v>
          </cell>
          <cell r="J1" t="str">
            <v>Prioridade de execução cf. art. 2 delib. CRH 188/16</v>
          </cell>
          <cell r="K1" t="str">
            <v>Executor 
da Ação (segmento)</v>
          </cell>
          <cell r="L1" t="str">
            <v>Executor da Ação 
(nome da entidade ou órgão)</v>
          </cell>
        </row>
        <row r="2">
          <cell r="D2" t="str">
            <v>Controle de perdas em sistemas de abastecimento de água</v>
          </cell>
          <cell r="E2" t="str">
            <v>Alta</v>
          </cell>
          <cell r="F2" t="str">
            <v>2020</v>
          </cell>
          <cell r="G2" t="str">
            <v>2035</v>
          </cell>
          <cell r="H2" t="str">
            <v>Município</v>
          </cell>
          <cell r="I2" t="str">
            <v>Para 2020, municípios prioritários indicados na Deliberação dos Comitês PCJ nº 324/2019. A partir de 2021, municípios observando as prioridades do Plano de Bacias</v>
          </cell>
          <cell r="J2" t="str">
            <v>Prioritário</v>
          </cell>
          <cell r="K2" t="str">
            <v>Município</v>
          </cell>
          <cell r="L2" t="str">
            <v>Prefeituras municipais e concessionárias de saneamento</v>
          </cell>
        </row>
        <row r="3">
          <cell r="D3" t="str">
            <v>Substituição de sistemas rudimentares de tratamento de esgoto (fossa negra) por sistemas mais eficientes</v>
          </cell>
          <cell r="E3" t="str">
            <v>Alta</v>
          </cell>
          <cell r="F3" t="str">
            <v>2021</v>
          </cell>
          <cell r="G3" t="str">
            <v>2035</v>
          </cell>
          <cell r="H3" t="str">
            <v>Município</v>
          </cell>
          <cell r="I3" t="str">
            <v>Municípios, com enfoque nos prioritários que possuem maior população rural com destino inadequado, indicado no Plano de Bacias</v>
          </cell>
          <cell r="J3" t="str">
            <v>Prioritário</v>
          </cell>
          <cell r="K3" t="str">
            <v>A definir</v>
          </cell>
          <cell r="L3" t="str">
            <v>ONGs, Prefeituras municipais</v>
          </cell>
        </row>
        <row r="4">
          <cell r="D4" t="str">
            <v>Melhoria e recuperação da qualidade das águas</v>
          </cell>
          <cell r="E4" t="str">
            <v>Alta</v>
          </cell>
          <cell r="F4" t="str">
            <v>2020</v>
          </cell>
          <cell r="G4" t="str">
            <v>2020</v>
          </cell>
          <cell r="H4" t="str">
            <v>Município</v>
          </cell>
          <cell r="I4" t="str">
            <v>Munícpios prioritários indicados na Deliberação dos Comitês PCJ nº 324/2019</v>
          </cell>
          <cell r="J4" t="str">
            <v>Prioritário</v>
          </cell>
          <cell r="K4" t="str">
            <v>Município</v>
          </cell>
          <cell r="L4" t="str">
            <v>Concessionárias de saneamento</v>
          </cell>
        </row>
        <row r="5">
          <cell r="D5" t="str">
            <v>Elaborar ações de comunicação social para a Bacia do Tietê</v>
          </cell>
          <cell r="E5" t="str">
            <v>Alta</v>
          </cell>
          <cell r="F5" t="str">
            <v>2021</v>
          </cell>
          <cell r="G5" t="str">
            <v>2022</v>
          </cell>
          <cell r="H5" t="str">
            <v>Bacia</v>
          </cell>
          <cell r="I5" t="str">
            <v>Bacia do rio Tietê</v>
          </cell>
          <cell r="J5" t="str">
            <v>Não prioritário</v>
          </cell>
          <cell r="K5" t="str">
            <v>Sociedade civil</v>
          </cell>
          <cell r="L5" t="str">
            <v>Agência das Bacias PCJ</v>
          </cell>
        </row>
        <row r="6">
          <cell r="D6" t="str">
            <v>Discutir a possibilidade de implantação de agências de bacia</v>
          </cell>
          <cell r="E6" t="str">
            <v>Alta</v>
          </cell>
          <cell r="F6" t="str">
            <v>2021</v>
          </cell>
          <cell r="G6" t="str">
            <v>2023</v>
          </cell>
          <cell r="H6" t="str">
            <v>Bacia</v>
          </cell>
          <cell r="I6" t="str">
            <v>Bacia do rio Tietê</v>
          </cell>
          <cell r="J6" t="str">
            <v>PDC 1 e 2</v>
          </cell>
          <cell r="K6" t="str">
            <v>Sociedade civil</v>
          </cell>
          <cell r="L6" t="str">
            <v>Agência das Bacias PCJ</v>
          </cell>
        </row>
        <row r="7">
          <cell r="D7" t="str">
            <v>Fomentar a adequação das redes de monitoramento</v>
          </cell>
          <cell r="E7" t="str">
            <v>Alta</v>
          </cell>
          <cell r="F7" t="str">
            <v>2022</v>
          </cell>
          <cell r="G7" t="str">
            <v>2022</v>
          </cell>
          <cell r="H7" t="str">
            <v>Bacia</v>
          </cell>
          <cell r="I7" t="str">
            <v>Bacia Hidrográfica do rio Tietê</v>
          </cell>
          <cell r="J7" t="str">
            <v>PDC 1 e 2</v>
          </cell>
          <cell r="K7" t="str">
            <v>Sociedade civil</v>
          </cell>
          <cell r="L7" t="str">
            <v>CBHs de vertente - Bacia do Rio Tietê e Fundação Agência da Bacia Hidrográfica do Alto Tietê</v>
          </cell>
        </row>
        <row r="8">
          <cell r="D8" t="str">
            <v>Estabelecer parcerias para pesquisa com universidade e institutos</v>
          </cell>
          <cell r="E8" t="str">
            <v>Alta</v>
          </cell>
          <cell r="F8" t="str">
            <v>2022</v>
          </cell>
          <cell r="G8" t="str">
            <v>2023</v>
          </cell>
          <cell r="H8" t="str">
            <v>Bacia</v>
          </cell>
          <cell r="I8" t="str">
            <v>Bacia Hidrográfica do rio Tietê</v>
          </cell>
          <cell r="J8" t="str">
            <v>PDC 1 e 2</v>
          </cell>
          <cell r="K8" t="str">
            <v>Sociedade civil</v>
          </cell>
          <cell r="L8" t="str">
            <v>CBHs de vertente - Bacia do Rio Tietê</v>
          </cell>
        </row>
        <row r="9">
          <cell r="D9" t="str">
            <v>Elaborar Plano de Comunicação quando de operações emergenciais das barragens</v>
          </cell>
          <cell r="E9" t="str">
            <v>Alta</v>
          </cell>
          <cell r="F9" t="str">
            <v>2022</v>
          </cell>
          <cell r="G9" t="str">
            <v>2023</v>
          </cell>
          <cell r="H9" t="str">
            <v>Bacia</v>
          </cell>
          <cell r="I9" t="str">
            <v>Bacia Hidrográfica do rio Tietê</v>
          </cell>
          <cell r="J9" t="str">
            <v>PDC 1 e 2</v>
          </cell>
          <cell r="K9" t="str">
            <v>Sociedade civil</v>
          </cell>
          <cell r="L9" t="str">
            <v>CBHs de vertente - Bacia do Rio Tietê e Fundação Agência da Bacia Hidrográfica do Alto Tietê</v>
          </cell>
        </row>
        <row r="10">
          <cell r="D10" t="str">
            <v>Integrar dados de monitoramento quali-quantitativos</v>
          </cell>
          <cell r="E10" t="str">
            <v>Alta</v>
          </cell>
          <cell r="F10" t="str">
            <v>2022</v>
          </cell>
          <cell r="G10" t="str">
            <v>2022</v>
          </cell>
          <cell r="H10" t="str">
            <v>Bacia</v>
          </cell>
          <cell r="I10" t="str">
            <v>Bacia Hidrográfica do rio Tietê</v>
          </cell>
          <cell r="J10" t="str">
            <v>PDC 1 e 2</v>
          </cell>
          <cell r="K10" t="str">
            <v>Sociedade civil</v>
          </cell>
          <cell r="L10" t="str">
            <v>CBHs de vertente - Bacia do Rio Tietê e Fundação Agência da Bacia Hidrográfica do Alto Tietê</v>
          </cell>
        </row>
        <row r="11">
          <cell r="D11" t="str">
            <v>Promover a compatibildiade entre os planos de cada UGRHI</v>
          </cell>
          <cell r="E11" t="str">
            <v>Alta</v>
          </cell>
          <cell r="F11" t="str">
            <v>2023</v>
          </cell>
          <cell r="G11" t="str">
            <v>2023</v>
          </cell>
          <cell r="H11" t="str">
            <v>Bacia</v>
          </cell>
          <cell r="I11" t="str">
            <v>Bacia Hidrográfica do rio Tietê</v>
          </cell>
          <cell r="J11" t="str">
            <v>PDC 1 e 2</v>
          </cell>
          <cell r="K11" t="str">
            <v>Sociedade civil</v>
          </cell>
          <cell r="L11" t="str">
            <v>CBHs de vertente - Bacia do Tietê e Fundação Agência da Bacia Hidrográfica do Rio Sorocaba e Médio Tietê</v>
          </cell>
        </row>
        <row r="12">
          <cell r="D12" t="str">
            <v>Controle de perdas em sistemas de abastecimento de água</v>
          </cell>
          <cell r="E12" t="str">
            <v>Alta</v>
          </cell>
          <cell r="F12" t="str">
            <v>2020</v>
          </cell>
          <cell r="G12" t="str">
            <v>2035</v>
          </cell>
          <cell r="H12" t="str">
            <v>Município</v>
          </cell>
          <cell r="I12" t="str">
            <v>Para 2020, municípios prioritários indicados na Deliberação dos Comitês PCJ nº 324/2019. A partir de 2021, municípios observando as prioridades do Plano de Bacias</v>
          </cell>
          <cell r="J12" t="str">
            <v>Prioritário</v>
          </cell>
          <cell r="K12" t="str">
            <v>Município</v>
          </cell>
          <cell r="L12" t="str">
            <v>Prefeituras municipais e concessionárias de saneamento</v>
          </cell>
        </row>
        <row r="13">
          <cell r="D13" t="str">
            <v>Elaboração de estudos para a implantação de novas ETEs visando tratamento secundário</v>
          </cell>
          <cell r="E13" t="str">
            <v>Muito Alta</v>
          </cell>
          <cell r="F13">
            <v>2021</v>
          </cell>
          <cell r="G13">
            <v>2030</v>
          </cell>
          <cell r="H13" t="str">
            <v>Município</v>
          </cell>
          <cell r="I13" t="str">
            <v>Municípios observando as prioridades no Plano de Bacias</v>
          </cell>
          <cell r="J13" t="str">
            <v>PDC 1 e 2</v>
          </cell>
          <cell r="K13" t="str">
            <v>Município</v>
          </cell>
          <cell r="L13" t="str">
            <v>Prefeituras municipais e concessionárias de saneamento</v>
          </cell>
        </row>
        <row r="14">
          <cell r="D14" t="str">
            <v>Elaboração de estudos de melhorias da eficiência das ETEs na remoção de nutrientes</v>
          </cell>
          <cell r="E14" t="str">
            <v>Alta</v>
          </cell>
          <cell r="F14">
            <v>2021</v>
          </cell>
          <cell r="G14">
            <v>2030</v>
          </cell>
          <cell r="H14" t="str">
            <v>Município</v>
          </cell>
          <cell r="I14" t="str">
            <v>Municípios observando as prioridades no Plano de Bacias</v>
          </cell>
          <cell r="J14" t="str">
            <v>PDC 1 e 3</v>
          </cell>
          <cell r="K14" t="str">
            <v>Município</v>
          </cell>
          <cell r="L14" t="str">
            <v>Prefeituras municipais e concessionárias de saneamento</v>
          </cell>
        </row>
        <row r="15">
          <cell r="D15" t="str">
            <v>Elaboração de projetos para a implantação de novas ETEs visando tratamento secundário</v>
          </cell>
          <cell r="E15" t="str">
            <v>Muito Alta</v>
          </cell>
          <cell r="F15">
            <v>2022</v>
          </cell>
          <cell r="G15">
            <v>2030</v>
          </cell>
          <cell r="H15" t="str">
            <v>Município</v>
          </cell>
          <cell r="I15" t="str">
            <v>Municípios observando as prioridades para tratamento secundário indicados pelo Plano de Bacias</v>
          </cell>
          <cell r="J15" t="str">
            <v>Prioritário</v>
          </cell>
          <cell r="K15" t="str">
            <v>Município</v>
          </cell>
          <cell r="L15" t="str">
            <v>Prefeituras municipais e concessionárias de saneamento</v>
          </cell>
        </row>
        <row r="16">
          <cell r="D16" t="str">
            <v>Elaboração de projetos de melhorias da eficiência das ETEs na remoção de nutrientes</v>
          </cell>
          <cell r="E16" t="str">
            <v>Alta</v>
          </cell>
          <cell r="F16">
            <v>2021</v>
          </cell>
          <cell r="G16">
            <v>2030</v>
          </cell>
          <cell r="H16" t="str">
            <v>Município</v>
          </cell>
          <cell r="I16" t="str">
            <v>Municípios observando as prioridades para tratamento terciário indicados pelo Plano de Bacias</v>
          </cell>
          <cell r="J16" t="str">
            <v>Prioritário</v>
          </cell>
          <cell r="K16" t="str">
            <v>Município</v>
          </cell>
          <cell r="L16" t="str">
            <v>Prefeituras municipais e concessionárias de saneamento</v>
          </cell>
        </row>
        <row r="17">
          <cell r="D17" t="str">
            <v>Elaboração de projetos de ampliação e melhoria dos sistemas de coleta de esgotos</v>
          </cell>
          <cell r="E17" t="str">
            <v>Alta</v>
          </cell>
          <cell r="F17">
            <v>2022</v>
          </cell>
          <cell r="G17">
            <v>2030</v>
          </cell>
          <cell r="H17" t="str">
            <v>Município</v>
          </cell>
          <cell r="I17" t="str">
            <v>Municípios observando as prioridades para tratamento terciário indicados pelo Plano de Bacias</v>
          </cell>
          <cell r="J17" t="str">
            <v>Prioritário</v>
          </cell>
          <cell r="K17" t="str">
            <v>Município</v>
          </cell>
          <cell r="L17" t="str">
            <v>Prefeituras municipais e concessionárias de saneamento</v>
          </cell>
        </row>
        <row r="18">
          <cell r="D18" t="str">
            <v>Elaboração de projetos de ampliação e melhoria dos sistemas de transporte de esgotos</v>
          </cell>
          <cell r="E18" t="str">
            <v>Alta</v>
          </cell>
          <cell r="F18">
            <v>2022</v>
          </cell>
          <cell r="G18">
            <v>2030</v>
          </cell>
          <cell r="H18" t="str">
            <v>Município</v>
          </cell>
          <cell r="I18" t="str">
            <v>Municípios observando as prioridades para tratamento terciário indicados pelo Plano de Bacias</v>
          </cell>
          <cell r="J18" t="str">
            <v>Prioritário</v>
          </cell>
          <cell r="K18" t="str">
            <v>Município</v>
          </cell>
          <cell r="L18" t="str">
            <v>Prefeituras municipais e concessionárias de saneamento</v>
          </cell>
        </row>
        <row r="19">
          <cell r="D19" t="str">
            <v>Implantação de Unidades de Tratamento de Lodo nas ETAs</v>
          </cell>
          <cell r="E19" t="str">
            <v>Alta</v>
          </cell>
          <cell r="F19">
            <v>2021</v>
          </cell>
          <cell r="G19">
            <v>2035</v>
          </cell>
          <cell r="H19" t="str">
            <v>Município</v>
          </cell>
          <cell r="I19" t="str">
            <v>A definir</v>
          </cell>
          <cell r="J19" t="str">
            <v>Prioritário</v>
          </cell>
          <cell r="K19" t="str">
            <v>Município</v>
          </cell>
          <cell r="L19" t="str">
            <v>Prefeituras municipais e concessionárias de saneamento</v>
          </cell>
        </row>
        <row r="20">
          <cell r="D20" t="str">
            <v>Elaboração de estudos e relatórios visando o licenciamento das ETEs projetadas</v>
          </cell>
          <cell r="E20" t="str">
            <v>Muito Alta</v>
          </cell>
          <cell r="F20" t="str">
            <v>2021</v>
          </cell>
          <cell r="G20" t="str">
            <v>2025</v>
          </cell>
          <cell r="H20" t="str">
            <v>Município</v>
          </cell>
          <cell r="I20" t="str">
            <v>A definir</v>
          </cell>
          <cell r="J20" t="str">
            <v>PDC 1 e 2</v>
          </cell>
          <cell r="K20" t="str">
            <v>A definir</v>
          </cell>
          <cell r="L20" t="str">
            <v>Concessionárias  de saneamento</v>
          </cell>
        </row>
        <row r="21">
          <cell r="D21" t="str">
            <v>Elaboração e revisão de planos municipais de saneamento básico</v>
          </cell>
          <cell r="E21" t="str">
            <v>Média</v>
          </cell>
          <cell r="F21" t="str">
            <v>2021</v>
          </cell>
          <cell r="G21" t="str">
            <v>2035</v>
          </cell>
          <cell r="H21" t="str">
            <v>Município</v>
          </cell>
          <cell r="I21" t="str">
            <v>A definir</v>
          </cell>
          <cell r="J21" t="str">
            <v>PDC 1 e 2</v>
          </cell>
          <cell r="K21" t="str">
            <v>Município</v>
          </cell>
          <cell r="L21" t="str">
            <v>Prefeituras municipais</v>
          </cell>
        </row>
        <row r="22">
          <cell r="D22" t="str">
            <v>Elaboração de projetos de implantação de tecnologias de desinfecção de efluentes domésticos</v>
          </cell>
          <cell r="E22" t="str">
            <v>Média</v>
          </cell>
          <cell r="F22" t="str">
            <v>2021</v>
          </cell>
          <cell r="G22" t="str">
            <v>2030</v>
          </cell>
          <cell r="H22" t="str">
            <v>Município</v>
          </cell>
          <cell r="I22" t="str">
            <v>A definir</v>
          </cell>
          <cell r="J22" t="str">
            <v>Prioritário</v>
          </cell>
          <cell r="K22" t="str">
            <v>A definir</v>
          </cell>
          <cell r="L22" t="str">
            <v>Concessionárias de saneamento</v>
          </cell>
        </row>
        <row r="23">
          <cell r="D23" t="str">
            <v>Elaboração e revisão de Planos de Controle e Redução de Perdas</v>
          </cell>
          <cell r="E23" t="str">
            <v>Alta</v>
          </cell>
          <cell r="F23" t="str">
            <v>2021</v>
          </cell>
          <cell r="G23" t="str">
            <v>2035</v>
          </cell>
          <cell r="H23" t="str">
            <v>Município</v>
          </cell>
          <cell r="I23" t="str">
            <v>Municípios observando as prioridades no Plano de Bacias</v>
          </cell>
          <cell r="J23" t="str">
            <v>PDC 1 e 2</v>
          </cell>
          <cell r="K23" t="str">
            <v>A definir</v>
          </cell>
          <cell r="L23" t="str">
            <v>Prefeituras municipais</v>
          </cell>
        </row>
        <row r="24">
          <cell r="D24" t="str">
            <v>Elaboração dos Planos Diretores de Drenagem Urbana e Manejo de Águas Pluviais</v>
          </cell>
          <cell r="E24" t="str">
            <v>Alta</v>
          </cell>
          <cell r="F24" t="str">
            <v>2021</v>
          </cell>
          <cell r="G24" t="str">
            <v>2035</v>
          </cell>
          <cell r="H24" t="str">
            <v>Município</v>
          </cell>
          <cell r="I24" t="str">
            <v>Municípios observando as prioridades no Plano de Bacias</v>
          </cell>
          <cell r="J24" t="str">
            <v>PDC 1 e 2</v>
          </cell>
          <cell r="K24" t="str">
            <v>Município</v>
          </cell>
          <cell r="L24" t="str">
            <v>Prefeituras municipais</v>
          </cell>
        </row>
        <row r="25">
          <cell r="D25" t="str">
            <v>Desenvolvimento de banco de dados de poços e suporte à decisão</v>
          </cell>
          <cell r="E25" t="str">
            <v>Alta</v>
          </cell>
          <cell r="F25" t="str">
            <v>2021</v>
          </cell>
          <cell r="G25" t="str">
            <v>2035</v>
          </cell>
          <cell r="H25" t="str">
            <v>Bacia</v>
          </cell>
          <cell r="I25" t="str">
            <v>Bacias PCJ</v>
          </cell>
          <cell r="J25" t="str">
            <v>PDC 1 e 2</v>
          </cell>
          <cell r="K25" t="str">
            <v>Estado</v>
          </cell>
          <cell r="L25" t="str">
            <v>DAEE, IGAM, Agência das Bacias PCJ</v>
          </cell>
        </row>
        <row r="26">
          <cell r="D26" t="str">
            <v>Processos formativos de representantes dos poderes legislativo, executivo, judiciário e líderes comunitários sobre a realidade socioambiental das Bacias PCJ e as prioridades do Plano de Bacias</v>
          </cell>
          <cell r="E26" t="str">
            <v>Muito Alta</v>
          </cell>
          <cell r="F26" t="str">
            <v>2021</v>
          </cell>
          <cell r="G26" t="str">
            <v>2035</v>
          </cell>
          <cell r="H26" t="str">
            <v>Bacia</v>
          </cell>
          <cell r="I26" t="str">
            <v>Bacias PCJ</v>
          </cell>
          <cell r="J26" t="str">
            <v>Não prioritário</v>
          </cell>
          <cell r="K26" t="str">
            <v>A definir</v>
          </cell>
          <cell r="L26" t="str">
            <v>Prefeituras municipais, ONGs</v>
          </cell>
        </row>
        <row r="27">
          <cell r="D27" t="str">
            <v>Fomento à Planos Municipais de Saneamento Rural</v>
          </cell>
          <cell r="E27" t="str">
            <v>Alta</v>
          </cell>
          <cell r="F27" t="str">
            <v>2021</v>
          </cell>
          <cell r="G27" t="str">
            <v>2035</v>
          </cell>
          <cell r="H27" t="str">
            <v>Bacia</v>
          </cell>
          <cell r="I27" t="str">
            <v>Bacias PCJ, observando os municípios e ACs prioritários para saneamento rura</v>
          </cell>
          <cell r="J27" t="str">
            <v>PDC 1 e 2</v>
          </cell>
          <cell r="K27" t="str">
            <v>Município</v>
          </cell>
          <cell r="L27" t="str">
            <v>Prefeituras municipais</v>
          </cell>
        </row>
        <row r="28">
          <cell r="D28" t="str">
            <v>Promoção da conservação e recuperação de nascentes, matas ciliares e áreas de recarga</v>
          </cell>
          <cell r="E28" t="str">
            <v>Muito alta</v>
          </cell>
          <cell r="F28" t="str">
            <v>2021</v>
          </cell>
          <cell r="G28" t="str">
            <v>2035</v>
          </cell>
          <cell r="H28" t="str">
            <v>Bacia</v>
          </cell>
          <cell r="I28" t="str">
            <v>Áreas de Contribuição das Bacias PCJ prioritárias conforme mapa síntese  Mapa  Conservação, recuperação de nascentes, matas ciliares e áreas de recarga do Plano de Bacias</v>
          </cell>
          <cell r="J28" t="str">
            <v>Não prioritário</v>
          </cell>
          <cell r="K28" t="str">
            <v>Município</v>
          </cell>
          <cell r="L28" t="str">
            <v>Prefeituras municipais</v>
          </cell>
        </row>
        <row r="29">
          <cell r="D29" t="str">
            <v>Promoção da conservação e recuperação de nascentes, matas ciliares e áreas de recarga</v>
          </cell>
          <cell r="E29" t="str">
            <v>Muito alta</v>
          </cell>
          <cell r="F29" t="str">
            <v>2021</v>
          </cell>
          <cell r="G29" t="str">
            <v>2035</v>
          </cell>
          <cell r="H29" t="str">
            <v>Bacia</v>
          </cell>
          <cell r="I29" t="str">
            <v>Áreas de Contribuição das Bacias PCJ prioritárias conforme mapa síntese  Mapa  Conservação, recuperação de nascentes, matas ciliares e áreas de recarga do Plano de Bacias</v>
          </cell>
          <cell r="J29" t="str">
            <v>Não prioritário</v>
          </cell>
          <cell r="K29" t="str">
            <v>Município</v>
          </cell>
          <cell r="L29" t="str">
            <v>Prefeituras municipais</v>
          </cell>
        </row>
        <row r="30">
          <cell r="D30" t="str">
            <v>Expansão, integração, operação e manutenção da rede de monitoramento quali-quantitativo dos recursos hídricos</v>
          </cell>
          <cell r="E30" t="str">
            <v>Muito Alta</v>
          </cell>
          <cell r="F30" t="str">
            <v>2021</v>
          </cell>
          <cell r="G30" t="str">
            <v>2035</v>
          </cell>
          <cell r="H30" t="str">
            <v>Bacia</v>
          </cell>
          <cell r="I30" t="str">
            <v>Bacias PCJ</v>
          </cell>
          <cell r="J30" t="str">
            <v>PDC 1 e 2</v>
          </cell>
          <cell r="K30" t="str">
            <v>Sociedade civil</v>
          </cell>
          <cell r="L30" t="str">
            <v>Agência das Bacias PCJ</v>
          </cell>
        </row>
        <row r="31">
          <cell r="D31" t="str">
            <v>Desenvolvimento e monitoramento da implementação dos PIPs</v>
          </cell>
          <cell r="E31" t="str">
            <v>Muito alta</v>
          </cell>
          <cell r="F31" t="str">
            <v>2021</v>
          </cell>
          <cell r="G31" t="str">
            <v>2035</v>
          </cell>
          <cell r="H31" t="str">
            <v>Bacia</v>
          </cell>
          <cell r="I31" t="str">
            <v>Bacias PCJ</v>
          </cell>
          <cell r="J31" t="str">
            <v>Não prioritário</v>
          </cell>
          <cell r="K31" t="str">
            <v>Sociedade civil</v>
          </cell>
          <cell r="L31" t="str">
            <v>Agência das Bacias PCJ</v>
          </cell>
        </row>
        <row r="32">
          <cell r="D32" t="str">
            <v>Promoção do isolamento de fatores de degradação em matas ciliares e áreas de recarga</v>
          </cell>
          <cell r="E32" t="str">
            <v>Muito Alta</v>
          </cell>
          <cell r="F32" t="str">
            <v>2021</v>
          </cell>
          <cell r="G32" t="str">
            <v>2035</v>
          </cell>
          <cell r="H32" t="str">
            <v>Bacia</v>
          </cell>
          <cell r="I32" t="str">
            <v>Bacias PCJ</v>
          </cell>
          <cell r="J32" t="str">
            <v>Não prioritário</v>
          </cell>
          <cell r="K32" t="str">
            <v>Município</v>
          </cell>
          <cell r="L32" t="str">
            <v>Prefeituras municipais</v>
          </cell>
        </row>
        <row r="33">
          <cell r="D33" t="str">
            <v>Cadastro, caracterização e modelagem de cargas industriais</v>
          </cell>
          <cell r="E33" t="str">
            <v>Muito Alta</v>
          </cell>
          <cell r="F33" t="str">
            <v>2021</v>
          </cell>
          <cell r="G33" t="str">
            <v>2022</v>
          </cell>
          <cell r="H33" t="str">
            <v>Bacia</v>
          </cell>
          <cell r="I33" t="str">
            <v>Bacias PCJ</v>
          </cell>
          <cell r="J33" t="str">
            <v>Prioritário</v>
          </cell>
          <cell r="K33" t="str">
            <v>Sociedade civil</v>
          </cell>
          <cell r="L33" t="str">
            <v>Agência das Bacias PCJ</v>
          </cell>
        </row>
        <row r="34">
          <cell r="D34" t="str">
            <v>Desenvolvimento de estudo de alternativas de aumento da disponibilidade hídrica nas sub-bacias dos rios Atibaia, Jundiaí e Capivari</v>
          </cell>
          <cell r="E34" t="str">
            <v>Muito Alta</v>
          </cell>
          <cell r="F34" t="str">
            <v>2022</v>
          </cell>
          <cell r="G34" t="str">
            <v>2023</v>
          </cell>
          <cell r="H34" t="str">
            <v>Sub-bacia</v>
          </cell>
          <cell r="I34" t="str">
            <v>Sub-bacias Atibaia, Jundiaí e Capivari</v>
          </cell>
          <cell r="J34" t="str">
            <v>PDC 1 e 2</v>
          </cell>
          <cell r="K34" t="str">
            <v>Sociedade civil</v>
          </cell>
          <cell r="L34" t="str">
            <v>Agência das Bacias PCJ</v>
          </cell>
        </row>
        <row r="35">
          <cell r="D35" t="str">
            <v xml:space="preserve">Manutenção e aprimoramentos do SSD PCJ </v>
          </cell>
          <cell r="E35" t="str">
            <v>Muito Alta</v>
          </cell>
          <cell r="F35" t="str">
            <v>2021</v>
          </cell>
          <cell r="G35" t="str">
            <v>2035</v>
          </cell>
          <cell r="H35" t="str">
            <v>Bacia</v>
          </cell>
          <cell r="I35" t="str">
            <v>Bacias PCJ</v>
          </cell>
          <cell r="J35" t="str">
            <v>PDC 1 e 2</v>
          </cell>
          <cell r="K35" t="str">
            <v>Sociedade civil</v>
          </cell>
          <cell r="L35" t="str">
            <v>Agência das Bacias PCJ</v>
          </cell>
        </row>
        <row r="36">
          <cell r="D36" t="str">
            <v>Implementação de projetos de PSA</v>
          </cell>
          <cell r="E36" t="str">
            <v>Muito Alta</v>
          </cell>
          <cell r="F36">
            <v>2021</v>
          </cell>
          <cell r="G36">
            <v>2035</v>
          </cell>
          <cell r="H36" t="str">
            <v>Bacia</v>
          </cell>
          <cell r="I36" t="str">
            <v>Áreas de Contribuição das Bacias PCJ prioritárias conforme mapa síntese  Mapa  Conservação, recuperação de nascentes, matas ciliares e áreas de recarga do Plano de Bacias</v>
          </cell>
          <cell r="J36" t="str">
            <v>Não prioritário</v>
          </cell>
          <cell r="K36" t="str">
            <v>Município</v>
          </cell>
          <cell r="L36" t="str">
            <v>Prefeituras municipais</v>
          </cell>
        </row>
        <row r="37">
          <cell r="D37" t="str">
            <v>Manutenção e aprimoramento de um modelo chuva-vazão para as Bacias PCJ</v>
          </cell>
          <cell r="E37" t="str">
            <v>Muito Alta</v>
          </cell>
          <cell r="F37" t="str">
            <v>2021</v>
          </cell>
          <cell r="G37" t="str">
            <v>2035</v>
          </cell>
          <cell r="H37" t="str">
            <v>Bacia</v>
          </cell>
          <cell r="I37" t="str">
            <v>Bacias PCJ</v>
          </cell>
          <cell r="J37" t="str">
            <v>PDC 1 e 2</v>
          </cell>
          <cell r="K37" t="str">
            <v>Sociedade civil</v>
          </cell>
          <cell r="L37" t="str">
            <v>Agência das Bacias PCJ</v>
          </cell>
        </row>
        <row r="38">
          <cell r="D38" t="str">
            <v>Realização de processos formativos e campanhas educativas sobre a realidade das Bacias PCJ</v>
          </cell>
          <cell r="E38" t="str">
            <v>Muito Alta</v>
          </cell>
          <cell r="F38">
            <v>2021</v>
          </cell>
          <cell r="G38">
            <v>2035</v>
          </cell>
          <cell r="H38" t="str">
            <v>Bacia</v>
          </cell>
          <cell r="I38" t="str">
            <v>Bacias PCJ</v>
          </cell>
          <cell r="J38" t="str">
            <v>Não prioritário</v>
          </cell>
          <cell r="K38" t="str">
            <v>Sociedade civil</v>
          </cell>
          <cell r="L38" t="str">
            <v>Agência das Bacias PCJ</v>
          </cell>
        </row>
        <row r="39">
          <cell r="D39"/>
          <cell r="E39"/>
          <cell r="F39"/>
          <cell r="G39"/>
          <cell r="H39"/>
          <cell r="I39"/>
          <cell r="J39"/>
          <cell r="K39"/>
          <cell r="L39"/>
        </row>
        <row r="40">
          <cell r="D40"/>
          <cell r="E40"/>
          <cell r="F40"/>
          <cell r="G40"/>
          <cell r="H40"/>
          <cell r="I40"/>
          <cell r="J40"/>
          <cell r="K40"/>
          <cell r="L40"/>
        </row>
        <row r="41">
          <cell r="D41"/>
          <cell r="E41"/>
          <cell r="F41"/>
          <cell r="G41"/>
          <cell r="H41"/>
          <cell r="I41"/>
          <cell r="J41"/>
          <cell r="K41" t="str">
            <v>Aplicado</v>
          </cell>
          <cell r="L41" t="str">
            <v>Cobrança Estadual</v>
          </cell>
        </row>
        <row r="42">
          <cell r="D42"/>
          <cell r="E42"/>
          <cell r="F42"/>
          <cell r="G42"/>
          <cell r="H42"/>
          <cell r="I42"/>
          <cell r="J42"/>
          <cell r="K42"/>
          <cell r="L42" t="str">
            <v>CFURH</v>
          </cell>
        </row>
        <row r="43">
          <cell r="D43"/>
          <cell r="E43"/>
          <cell r="F43"/>
          <cell r="G43"/>
          <cell r="H43"/>
          <cell r="I43"/>
          <cell r="J43"/>
          <cell r="K43"/>
          <cell r="L43"/>
        </row>
        <row r="44">
          <cell r="D44"/>
          <cell r="E44"/>
          <cell r="F44"/>
          <cell r="G44"/>
          <cell r="H44"/>
          <cell r="I44"/>
          <cell r="J44"/>
          <cell r="K44" t="str">
            <v>Previsão arrecadação</v>
          </cell>
          <cell r="L44" t="str">
            <v>Cobrança Estadual</v>
          </cell>
        </row>
        <row r="45">
          <cell r="D45"/>
          <cell r="E45"/>
          <cell r="F45"/>
          <cell r="G45"/>
          <cell r="H45"/>
          <cell r="I45"/>
          <cell r="J45"/>
          <cell r="K45"/>
          <cell r="L45" t="str">
            <v xml:space="preserve"> CFURH</v>
          </cell>
        </row>
        <row r="46">
          <cell r="D46"/>
          <cell r="E46"/>
          <cell r="F46"/>
          <cell r="G46"/>
          <cell r="H46"/>
          <cell r="I46"/>
          <cell r="J46"/>
          <cell r="K46"/>
          <cell r="L46"/>
        </row>
        <row r="47">
          <cell r="D47"/>
          <cell r="E47"/>
          <cell r="F47"/>
          <cell r="G47"/>
          <cell r="H47"/>
          <cell r="I47"/>
          <cell r="J47"/>
          <cell r="K47" t="str">
            <v>Saldo</v>
          </cell>
          <cell r="L47" t="str">
            <v>Cobrança Estadual</v>
          </cell>
        </row>
        <row r="48">
          <cell r="D48"/>
          <cell r="E48"/>
          <cell r="F48"/>
          <cell r="G48"/>
          <cell r="H48"/>
          <cell r="I48"/>
          <cell r="J48"/>
          <cell r="K48"/>
          <cell r="L48" t="str">
            <v xml:space="preserve"> CFURH</v>
          </cell>
        </row>
        <row r="49">
          <cell r="D49"/>
          <cell r="E49"/>
          <cell r="F49"/>
          <cell r="G49"/>
          <cell r="H49"/>
          <cell r="I49"/>
          <cell r="J49"/>
          <cell r="K49"/>
          <cell r="L49"/>
        </row>
        <row r="50">
          <cell r="D50"/>
          <cell r="E50"/>
          <cell r="F50"/>
          <cell r="G50"/>
          <cell r="H50"/>
          <cell r="I50"/>
          <cell r="J50"/>
          <cell r="K50"/>
          <cell r="L50"/>
        </row>
        <row r="51">
          <cell r="D51"/>
          <cell r="E51"/>
          <cell r="F51"/>
          <cell r="G51"/>
          <cell r="H51"/>
          <cell r="I51"/>
          <cell r="J51"/>
          <cell r="K51"/>
          <cell r="L51"/>
        </row>
        <row r="52">
          <cell r="D52"/>
          <cell r="E52"/>
          <cell r="F52"/>
          <cell r="G52"/>
          <cell r="H52"/>
          <cell r="I52"/>
          <cell r="J52"/>
          <cell r="K52" t="str">
            <v>PDC</v>
          </cell>
          <cell r="L52" t="str">
            <v>Aplicado</v>
          </cell>
        </row>
        <row r="53">
          <cell r="D53"/>
          <cell r="E53"/>
          <cell r="F53"/>
          <cell r="G53"/>
          <cell r="H53"/>
          <cell r="I53"/>
          <cell r="J53"/>
          <cell r="K53">
            <v>1</v>
          </cell>
          <cell r="L53">
            <v>34063844.488266669</v>
          </cell>
        </row>
        <row r="54">
          <cell r="D54"/>
          <cell r="E54"/>
          <cell r="F54"/>
          <cell r="G54"/>
          <cell r="H54"/>
          <cell r="I54"/>
          <cell r="J54"/>
          <cell r="K54">
            <v>2</v>
          </cell>
          <cell r="L54">
            <v>1500000</v>
          </cell>
        </row>
        <row r="55">
          <cell r="D55"/>
          <cell r="E55"/>
          <cell r="F55"/>
          <cell r="G55"/>
          <cell r="H55"/>
          <cell r="I55"/>
          <cell r="J55"/>
          <cell r="K55">
            <v>3</v>
          </cell>
          <cell r="L55">
            <v>23971138.912</v>
          </cell>
        </row>
        <row r="56">
          <cell r="D56"/>
          <cell r="E56"/>
          <cell r="F56"/>
          <cell r="G56"/>
          <cell r="H56"/>
          <cell r="I56"/>
          <cell r="J56"/>
          <cell r="K56">
            <v>4</v>
          </cell>
          <cell r="L56">
            <v>5924449.5899999999</v>
          </cell>
        </row>
        <row r="57">
          <cell r="D57"/>
          <cell r="E57"/>
          <cell r="F57"/>
          <cell r="G57"/>
          <cell r="H57"/>
          <cell r="I57"/>
          <cell r="J57"/>
          <cell r="K57">
            <v>5</v>
          </cell>
          <cell r="L57">
            <v>27262083.07</v>
          </cell>
        </row>
        <row r="58">
          <cell r="D58"/>
          <cell r="E58"/>
          <cell r="F58"/>
          <cell r="G58"/>
          <cell r="H58"/>
          <cell r="I58"/>
          <cell r="J58"/>
          <cell r="K58">
            <v>6</v>
          </cell>
          <cell r="L58">
            <v>0</v>
          </cell>
        </row>
        <row r="59">
          <cell r="D59"/>
          <cell r="E59"/>
          <cell r="F59"/>
          <cell r="G59"/>
          <cell r="H59"/>
          <cell r="I59"/>
          <cell r="J59"/>
          <cell r="K59">
            <v>7</v>
          </cell>
          <cell r="L59">
            <v>0</v>
          </cell>
        </row>
        <row r="60">
          <cell r="D60"/>
          <cell r="E60"/>
          <cell r="F60"/>
          <cell r="G60"/>
          <cell r="H60"/>
          <cell r="I60"/>
          <cell r="J60"/>
          <cell r="K60">
            <v>8</v>
          </cell>
          <cell r="L60">
            <v>1875157.3012000001</v>
          </cell>
        </row>
        <row r="61">
          <cell r="D61"/>
          <cell r="E61"/>
          <cell r="F61"/>
          <cell r="G61"/>
          <cell r="H61"/>
          <cell r="I61"/>
          <cell r="J61"/>
          <cell r="K61"/>
          <cell r="L61"/>
        </row>
        <row r="62">
          <cell r="D62"/>
          <cell r="E62"/>
          <cell r="F62"/>
          <cell r="G62"/>
          <cell r="H62"/>
          <cell r="I62"/>
          <cell r="J62"/>
          <cell r="K62"/>
          <cell r="L62"/>
        </row>
        <row r="63">
          <cell r="D63"/>
          <cell r="E63"/>
          <cell r="F63"/>
          <cell r="G63"/>
          <cell r="H63"/>
          <cell r="I63"/>
          <cell r="J63"/>
          <cell r="K63"/>
          <cell r="L63"/>
        </row>
        <row r="64">
          <cell r="D64"/>
          <cell r="E64"/>
          <cell r="F64"/>
          <cell r="G64"/>
          <cell r="H64"/>
          <cell r="I64"/>
          <cell r="J64"/>
          <cell r="K64"/>
          <cell r="L64"/>
        </row>
        <row r="65">
          <cell r="D65"/>
          <cell r="E65"/>
          <cell r="F65"/>
          <cell r="G65"/>
          <cell r="H65"/>
          <cell r="I65"/>
          <cell r="J65"/>
          <cell r="K65"/>
          <cell r="L65"/>
        </row>
        <row r="66">
          <cell r="D66"/>
          <cell r="E66"/>
          <cell r="F66"/>
          <cell r="G66"/>
          <cell r="H66"/>
          <cell r="I66"/>
          <cell r="J66"/>
          <cell r="K66"/>
          <cell r="L66"/>
        </row>
        <row r="67">
          <cell r="D67"/>
          <cell r="E67"/>
          <cell r="F67"/>
          <cell r="G67"/>
          <cell r="H67"/>
          <cell r="I67"/>
          <cell r="J67"/>
          <cell r="K67"/>
          <cell r="L67"/>
        </row>
        <row r="68">
          <cell r="D68"/>
          <cell r="E68"/>
          <cell r="F68"/>
          <cell r="G68"/>
          <cell r="H68"/>
          <cell r="I68"/>
          <cell r="J68"/>
          <cell r="K68"/>
          <cell r="L68"/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</row>
        <row r="70">
          <cell r="D70"/>
          <cell r="E70"/>
          <cell r="F70"/>
          <cell r="G70"/>
          <cell r="H70"/>
          <cell r="I70"/>
          <cell r="J70"/>
          <cell r="K70"/>
          <cell r="L70"/>
        </row>
        <row r="71">
          <cell r="D71"/>
          <cell r="E71"/>
          <cell r="F71"/>
          <cell r="G71"/>
          <cell r="H71"/>
          <cell r="I71"/>
          <cell r="J71"/>
          <cell r="K71"/>
          <cell r="L71"/>
        </row>
        <row r="72">
          <cell r="D72"/>
          <cell r="E72"/>
          <cell r="F72"/>
          <cell r="G72"/>
          <cell r="H72"/>
          <cell r="I72"/>
          <cell r="J72"/>
          <cell r="K72"/>
          <cell r="L72"/>
        </row>
        <row r="73">
          <cell r="D73"/>
          <cell r="E73"/>
          <cell r="F73"/>
          <cell r="G73"/>
          <cell r="H73"/>
          <cell r="I73"/>
          <cell r="J73"/>
          <cell r="K73"/>
          <cell r="L73"/>
        </row>
        <row r="74">
          <cell r="D74"/>
          <cell r="E74"/>
          <cell r="F74"/>
          <cell r="G74"/>
          <cell r="H74"/>
          <cell r="I74"/>
          <cell r="J74"/>
          <cell r="K74"/>
          <cell r="L74"/>
        </row>
        <row r="75">
          <cell r="D75"/>
          <cell r="E75"/>
          <cell r="F75"/>
          <cell r="G75"/>
          <cell r="H75"/>
          <cell r="I75"/>
          <cell r="J75"/>
          <cell r="K75"/>
          <cell r="L75"/>
        </row>
        <row r="76">
          <cell r="D76"/>
          <cell r="E76"/>
          <cell r="F76"/>
          <cell r="G76"/>
          <cell r="H76"/>
          <cell r="I76"/>
          <cell r="J76"/>
          <cell r="K76"/>
          <cell r="L76"/>
        </row>
        <row r="77">
          <cell r="D77"/>
          <cell r="E77"/>
          <cell r="F77"/>
          <cell r="G77"/>
          <cell r="H77"/>
          <cell r="I77"/>
          <cell r="J77"/>
          <cell r="K77"/>
          <cell r="L77"/>
        </row>
        <row r="78">
          <cell r="D78"/>
          <cell r="E78"/>
          <cell r="F78"/>
          <cell r="G78"/>
          <cell r="H78"/>
          <cell r="I78"/>
          <cell r="J78"/>
          <cell r="K78"/>
          <cell r="L78"/>
        </row>
        <row r="79">
          <cell r="D79"/>
          <cell r="E79"/>
          <cell r="F79"/>
          <cell r="G79"/>
          <cell r="H79"/>
          <cell r="I79"/>
          <cell r="J79"/>
          <cell r="K79"/>
          <cell r="L79"/>
        </row>
        <row r="80">
          <cell r="D80"/>
          <cell r="E80"/>
          <cell r="F80"/>
          <cell r="G80"/>
          <cell r="H80"/>
          <cell r="I80"/>
          <cell r="J80"/>
          <cell r="K80"/>
          <cell r="L80"/>
        </row>
        <row r="81">
          <cell r="D81"/>
          <cell r="E81"/>
          <cell r="F81"/>
          <cell r="G81"/>
          <cell r="H81"/>
          <cell r="I81"/>
          <cell r="J81"/>
          <cell r="K81"/>
          <cell r="L81"/>
        </row>
        <row r="82">
          <cell r="D82"/>
          <cell r="E82"/>
          <cell r="F82"/>
          <cell r="G82"/>
          <cell r="H82"/>
          <cell r="I82"/>
          <cell r="J82"/>
          <cell r="K82"/>
          <cell r="L82"/>
        </row>
        <row r="83">
          <cell r="D83"/>
          <cell r="E83"/>
          <cell r="F83"/>
          <cell r="G83"/>
          <cell r="H83"/>
          <cell r="I83"/>
          <cell r="J83"/>
          <cell r="K83"/>
          <cell r="L83"/>
        </row>
        <row r="84">
          <cell r="D84"/>
          <cell r="E84"/>
          <cell r="F84"/>
          <cell r="G84"/>
          <cell r="H84"/>
          <cell r="I84"/>
          <cell r="J84"/>
          <cell r="K84"/>
          <cell r="L84"/>
        </row>
        <row r="85">
          <cell r="D85"/>
          <cell r="E85"/>
          <cell r="F85"/>
          <cell r="G85"/>
          <cell r="H85"/>
          <cell r="I85"/>
          <cell r="J85"/>
          <cell r="K85"/>
          <cell r="L85"/>
        </row>
        <row r="86">
          <cell r="D86"/>
          <cell r="E86"/>
          <cell r="F86"/>
          <cell r="G86"/>
          <cell r="H86"/>
          <cell r="I86"/>
          <cell r="J86"/>
          <cell r="K86"/>
          <cell r="L86"/>
        </row>
        <row r="87">
          <cell r="D87"/>
          <cell r="E87"/>
          <cell r="F87"/>
          <cell r="G87"/>
          <cell r="H87"/>
          <cell r="I87"/>
          <cell r="J87"/>
          <cell r="K87"/>
          <cell r="L87"/>
        </row>
        <row r="88">
          <cell r="D88"/>
          <cell r="E88"/>
          <cell r="F88"/>
          <cell r="G88"/>
          <cell r="H88"/>
          <cell r="I88"/>
          <cell r="J88"/>
          <cell r="K88"/>
          <cell r="L88"/>
        </row>
        <row r="89">
          <cell r="D89"/>
          <cell r="E89"/>
          <cell r="F89"/>
          <cell r="G89"/>
          <cell r="H89"/>
          <cell r="I89"/>
          <cell r="J89"/>
          <cell r="K89"/>
          <cell r="L89"/>
        </row>
        <row r="90">
          <cell r="D90"/>
          <cell r="E90"/>
          <cell r="F90"/>
          <cell r="G90"/>
          <cell r="H90"/>
          <cell r="I90"/>
          <cell r="J90"/>
          <cell r="K90"/>
          <cell r="L90"/>
        </row>
        <row r="91">
          <cell r="D91"/>
          <cell r="E91"/>
          <cell r="F91"/>
          <cell r="G91"/>
          <cell r="H91"/>
          <cell r="I91"/>
          <cell r="J91"/>
          <cell r="K91"/>
          <cell r="L91"/>
        </row>
        <row r="92">
          <cell r="D92"/>
          <cell r="E92"/>
          <cell r="F92"/>
          <cell r="G92"/>
          <cell r="H92"/>
          <cell r="I92"/>
          <cell r="J92"/>
          <cell r="K92"/>
          <cell r="L92"/>
        </row>
        <row r="93">
          <cell r="D93"/>
          <cell r="E93"/>
          <cell r="F93"/>
          <cell r="G93"/>
          <cell r="H93"/>
          <cell r="I93"/>
          <cell r="J93"/>
          <cell r="K93"/>
          <cell r="L93"/>
        </row>
        <row r="94">
          <cell r="D94"/>
          <cell r="E94"/>
          <cell r="F94"/>
          <cell r="G94"/>
          <cell r="H94"/>
          <cell r="I94"/>
          <cell r="J94"/>
          <cell r="K94"/>
          <cell r="L94"/>
        </row>
        <row r="95">
          <cell r="D95"/>
          <cell r="E95"/>
          <cell r="F95"/>
          <cell r="G95"/>
          <cell r="H95"/>
          <cell r="I95"/>
          <cell r="J95"/>
          <cell r="K95"/>
          <cell r="L95"/>
        </row>
        <row r="96">
          <cell r="D96"/>
          <cell r="E96"/>
          <cell r="F96"/>
          <cell r="G96"/>
          <cell r="H96"/>
          <cell r="I96"/>
          <cell r="J96"/>
          <cell r="K96"/>
          <cell r="L96"/>
        </row>
        <row r="97">
          <cell r="D97"/>
          <cell r="E97"/>
          <cell r="F97"/>
          <cell r="G97"/>
          <cell r="H97"/>
          <cell r="I97"/>
          <cell r="J97"/>
          <cell r="K97"/>
          <cell r="L97"/>
        </row>
        <row r="98">
          <cell r="D98"/>
          <cell r="E98"/>
          <cell r="F98"/>
          <cell r="G98"/>
          <cell r="H98"/>
          <cell r="I98"/>
          <cell r="J98"/>
          <cell r="K98"/>
          <cell r="L98"/>
        </row>
        <row r="99">
          <cell r="D99"/>
          <cell r="E99"/>
          <cell r="F99"/>
          <cell r="G99"/>
          <cell r="H99"/>
          <cell r="I99"/>
          <cell r="J99"/>
          <cell r="K99"/>
          <cell r="L99"/>
        </row>
        <row r="100">
          <cell r="D100"/>
          <cell r="E100"/>
          <cell r="F100"/>
          <cell r="G100"/>
          <cell r="H100"/>
          <cell r="I100"/>
          <cell r="J100"/>
          <cell r="K100"/>
          <cell r="L100"/>
        </row>
        <row r="101">
          <cell r="D101"/>
          <cell r="E101"/>
          <cell r="F101"/>
          <cell r="G101"/>
          <cell r="H101"/>
          <cell r="I101"/>
          <cell r="J101"/>
          <cell r="K101"/>
          <cell r="L101"/>
        </row>
        <row r="102">
          <cell r="D102"/>
          <cell r="E102"/>
          <cell r="F102"/>
          <cell r="G102"/>
          <cell r="H102"/>
          <cell r="I102"/>
          <cell r="J102"/>
          <cell r="K102"/>
          <cell r="L102"/>
        </row>
        <row r="103">
          <cell r="D103"/>
          <cell r="E103"/>
          <cell r="F103"/>
          <cell r="G103"/>
          <cell r="H103"/>
          <cell r="I103"/>
          <cell r="J103"/>
          <cell r="K103"/>
          <cell r="L103"/>
        </row>
        <row r="104">
          <cell r="D104"/>
          <cell r="E104"/>
          <cell r="F104"/>
          <cell r="G104"/>
          <cell r="H104"/>
          <cell r="I104"/>
          <cell r="J104"/>
          <cell r="K104"/>
          <cell r="L104"/>
        </row>
        <row r="105">
          <cell r="D105"/>
          <cell r="E105"/>
          <cell r="F105"/>
          <cell r="G105"/>
          <cell r="H105"/>
          <cell r="I105"/>
          <cell r="J105"/>
          <cell r="K105"/>
          <cell r="L105"/>
        </row>
        <row r="106">
          <cell r="D106"/>
          <cell r="E106"/>
          <cell r="F106"/>
          <cell r="G106"/>
          <cell r="H106"/>
          <cell r="I106"/>
          <cell r="J106"/>
          <cell r="K106"/>
          <cell r="L106"/>
        </row>
        <row r="107">
          <cell r="D107"/>
          <cell r="E107"/>
          <cell r="F107"/>
          <cell r="G107"/>
          <cell r="H107"/>
          <cell r="I107"/>
          <cell r="J107"/>
          <cell r="K107"/>
          <cell r="L107"/>
        </row>
        <row r="108">
          <cell r="D108"/>
          <cell r="E108"/>
          <cell r="F108"/>
          <cell r="G108"/>
          <cell r="H108"/>
          <cell r="I108"/>
          <cell r="J108"/>
          <cell r="K108"/>
          <cell r="L108"/>
        </row>
        <row r="109">
          <cell r="D109"/>
          <cell r="E109"/>
          <cell r="F109"/>
          <cell r="G109"/>
          <cell r="H109"/>
          <cell r="I109"/>
          <cell r="J109"/>
          <cell r="K109"/>
          <cell r="L109"/>
        </row>
        <row r="110">
          <cell r="D110"/>
          <cell r="E110"/>
          <cell r="F110"/>
          <cell r="G110"/>
          <cell r="H110"/>
          <cell r="I110"/>
          <cell r="J110"/>
          <cell r="K110"/>
          <cell r="L110"/>
        </row>
        <row r="111">
          <cell r="D111"/>
          <cell r="E111"/>
          <cell r="F111"/>
          <cell r="G111"/>
          <cell r="H111"/>
          <cell r="I111"/>
          <cell r="J111"/>
          <cell r="K111"/>
          <cell r="L111"/>
        </row>
        <row r="112">
          <cell r="D112"/>
          <cell r="E112"/>
          <cell r="F112"/>
          <cell r="G112"/>
          <cell r="H112"/>
          <cell r="I112"/>
          <cell r="J112"/>
          <cell r="K112"/>
          <cell r="L112"/>
        </row>
        <row r="113">
          <cell r="D113"/>
          <cell r="E113"/>
          <cell r="F113"/>
          <cell r="G113"/>
          <cell r="H113"/>
          <cell r="I113"/>
          <cell r="J113"/>
          <cell r="K113"/>
          <cell r="L113"/>
        </row>
        <row r="114">
          <cell r="D114"/>
          <cell r="E114"/>
          <cell r="F114"/>
          <cell r="G114"/>
          <cell r="H114"/>
          <cell r="I114"/>
          <cell r="J114"/>
          <cell r="K114"/>
          <cell r="L114"/>
        </row>
        <row r="115">
          <cell r="D115"/>
          <cell r="E115"/>
          <cell r="F115"/>
          <cell r="G115"/>
          <cell r="H115"/>
          <cell r="I115"/>
          <cell r="J115"/>
          <cell r="K115"/>
          <cell r="L115"/>
        </row>
        <row r="116">
          <cell r="D116"/>
          <cell r="E116"/>
          <cell r="F116"/>
          <cell r="G116"/>
          <cell r="H116"/>
          <cell r="I116"/>
          <cell r="J116"/>
          <cell r="K116"/>
          <cell r="L116"/>
        </row>
        <row r="117">
          <cell r="D117"/>
          <cell r="E117"/>
          <cell r="F117"/>
          <cell r="G117"/>
          <cell r="H117"/>
          <cell r="I117"/>
          <cell r="J117"/>
          <cell r="K117"/>
          <cell r="L117"/>
        </row>
        <row r="118">
          <cell r="D118"/>
          <cell r="E118"/>
          <cell r="F118"/>
          <cell r="G118"/>
          <cell r="H118"/>
          <cell r="I118"/>
          <cell r="J118"/>
          <cell r="K118"/>
          <cell r="L118"/>
        </row>
        <row r="119">
          <cell r="D119"/>
          <cell r="E119"/>
          <cell r="F119"/>
          <cell r="G119"/>
          <cell r="H119"/>
          <cell r="I119"/>
          <cell r="J119"/>
          <cell r="K119"/>
          <cell r="L119"/>
        </row>
        <row r="120">
          <cell r="D120"/>
          <cell r="E120"/>
          <cell r="F120"/>
          <cell r="G120"/>
          <cell r="H120"/>
          <cell r="I120"/>
          <cell r="J120"/>
          <cell r="K120"/>
          <cell r="L120"/>
        </row>
        <row r="121">
          <cell r="D121"/>
          <cell r="E121"/>
          <cell r="F121"/>
          <cell r="G121"/>
          <cell r="H121"/>
          <cell r="I121"/>
          <cell r="J121"/>
          <cell r="K121"/>
          <cell r="L121"/>
        </row>
        <row r="122">
          <cell r="D122"/>
          <cell r="E122"/>
          <cell r="F122"/>
          <cell r="G122"/>
          <cell r="H122"/>
          <cell r="I122"/>
          <cell r="J122"/>
          <cell r="K122"/>
          <cell r="L122"/>
        </row>
        <row r="123">
          <cell r="D123"/>
          <cell r="E123"/>
          <cell r="F123"/>
          <cell r="G123"/>
          <cell r="H123"/>
          <cell r="I123"/>
          <cell r="J123"/>
          <cell r="K123"/>
          <cell r="L123"/>
        </row>
        <row r="124">
          <cell r="D124"/>
          <cell r="E124"/>
          <cell r="F124"/>
          <cell r="G124"/>
          <cell r="H124"/>
          <cell r="I124"/>
          <cell r="J124"/>
          <cell r="K124"/>
          <cell r="L124"/>
        </row>
        <row r="125">
          <cell r="D125"/>
          <cell r="E125"/>
          <cell r="F125"/>
          <cell r="G125"/>
          <cell r="H125"/>
          <cell r="I125"/>
          <cell r="J125"/>
          <cell r="K125"/>
          <cell r="L125"/>
        </row>
        <row r="126">
          <cell r="D126"/>
          <cell r="E126"/>
          <cell r="F126"/>
          <cell r="G126"/>
          <cell r="H126"/>
          <cell r="I126"/>
          <cell r="J126"/>
          <cell r="K126"/>
          <cell r="L126"/>
        </row>
        <row r="127">
          <cell r="D127"/>
          <cell r="E127"/>
          <cell r="F127"/>
          <cell r="G127"/>
          <cell r="H127"/>
          <cell r="I127"/>
          <cell r="J127"/>
          <cell r="K127"/>
          <cell r="L127"/>
        </row>
        <row r="128">
          <cell r="D128"/>
          <cell r="E128"/>
          <cell r="F128"/>
          <cell r="G128"/>
          <cell r="H128"/>
          <cell r="I128"/>
          <cell r="J128"/>
          <cell r="K128"/>
          <cell r="L128"/>
        </row>
        <row r="129">
          <cell r="D129"/>
          <cell r="E129"/>
          <cell r="F129"/>
          <cell r="G129"/>
          <cell r="H129"/>
          <cell r="I129"/>
          <cell r="J129"/>
          <cell r="K129"/>
          <cell r="L129"/>
        </row>
        <row r="130">
          <cell r="D130"/>
          <cell r="E130"/>
          <cell r="F130"/>
          <cell r="G130"/>
          <cell r="H130"/>
          <cell r="I130"/>
          <cell r="J130"/>
          <cell r="K130"/>
          <cell r="L130"/>
        </row>
        <row r="131">
          <cell r="D131"/>
          <cell r="E131"/>
          <cell r="F131"/>
          <cell r="G131"/>
          <cell r="H131"/>
          <cell r="I131"/>
          <cell r="J131"/>
          <cell r="K131"/>
          <cell r="L131"/>
        </row>
        <row r="132">
          <cell r="D132"/>
          <cell r="E132"/>
          <cell r="F132"/>
          <cell r="G132"/>
          <cell r="H132"/>
          <cell r="I132"/>
          <cell r="J132"/>
          <cell r="K132"/>
          <cell r="L132"/>
        </row>
        <row r="133">
          <cell r="D133"/>
          <cell r="E133"/>
          <cell r="F133"/>
          <cell r="G133"/>
          <cell r="H133"/>
          <cell r="I133"/>
          <cell r="J133"/>
          <cell r="K133"/>
          <cell r="L133"/>
        </row>
        <row r="134">
          <cell r="D134"/>
          <cell r="E134"/>
          <cell r="F134"/>
          <cell r="G134"/>
          <cell r="H134"/>
          <cell r="I134"/>
          <cell r="J134"/>
          <cell r="K134"/>
          <cell r="L134"/>
        </row>
        <row r="135">
          <cell r="D135"/>
          <cell r="E135"/>
          <cell r="F135"/>
          <cell r="G135"/>
          <cell r="H135"/>
          <cell r="I135"/>
          <cell r="J135"/>
          <cell r="K135"/>
          <cell r="L135"/>
        </row>
        <row r="136">
          <cell r="D136"/>
          <cell r="E136"/>
          <cell r="F136"/>
          <cell r="G136"/>
          <cell r="H136"/>
          <cell r="I136"/>
          <cell r="J136"/>
          <cell r="K136"/>
          <cell r="L136"/>
        </row>
        <row r="137">
          <cell r="D137"/>
          <cell r="E137"/>
          <cell r="F137"/>
          <cell r="G137"/>
          <cell r="H137"/>
          <cell r="I137"/>
          <cell r="J137"/>
          <cell r="K137"/>
          <cell r="L137"/>
        </row>
        <row r="138">
          <cell r="D138"/>
          <cell r="E138"/>
          <cell r="F138"/>
          <cell r="G138"/>
          <cell r="H138"/>
          <cell r="I138"/>
          <cell r="J138"/>
          <cell r="K138"/>
          <cell r="L138"/>
        </row>
        <row r="139">
          <cell r="D139"/>
          <cell r="E139"/>
          <cell r="F139"/>
          <cell r="G139"/>
          <cell r="H139"/>
          <cell r="I139"/>
          <cell r="J139"/>
          <cell r="K139"/>
          <cell r="L139"/>
        </row>
        <row r="140">
          <cell r="D140"/>
          <cell r="E140"/>
          <cell r="F140"/>
          <cell r="G140"/>
          <cell r="H140"/>
          <cell r="I140"/>
          <cell r="J140"/>
          <cell r="K140"/>
          <cell r="L140"/>
        </row>
        <row r="141">
          <cell r="D141"/>
          <cell r="E141"/>
          <cell r="F141"/>
          <cell r="G141"/>
          <cell r="H141"/>
          <cell r="I141"/>
          <cell r="J141"/>
          <cell r="K141"/>
          <cell r="L141"/>
        </row>
        <row r="142">
          <cell r="D142"/>
          <cell r="E142"/>
          <cell r="F142"/>
          <cell r="G142"/>
          <cell r="H142"/>
          <cell r="I142"/>
          <cell r="J142"/>
          <cell r="K142"/>
          <cell r="L142"/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</row>
        <row r="147">
          <cell r="D147"/>
          <cell r="E147"/>
          <cell r="F147"/>
          <cell r="G147"/>
          <cell r="H147"/>
          <cell r="I147"/>
          <cell r="J147"/>
          <cell r="K147"/>
          <cell r="L147"/>
        </row>
        <row r="148">
          <cell r="D148"/>
          <cell r="E148"/>
          <cell r="F148"/>
          <cell r="G148"/>
          <cell r="H148"/>
          <cell r="I148"/>
          <cell r="J148"/>
          <cell r="K148"/>
          <cell r="L148"/>
        </row>
        <row r="149">
          <cell r="D149"/>
          <cell r="E149"/>
          <cell r="F149"/>
          <cell r="G149"/>
          <cell r="H149"/>
          <cell r="I149"/>
          <cell r="J149"/>
          <cell r="K149"/>
          <cell r="L149"/>
        </row>
        <row r="150">
          <cell r="D150"/>
          <cell r="E150"/>
          <cell r="F150"/>
          <cell r="G150"/>
          <cell r="H150"/>
          <cell r="I150"/>
          <cell r="J150"/>
          <cell r="K150"/>
          <cell r="L150"/>
        </row>
        <row r="151">
          <cell r="D151"/>
          <cell r="E151"/>
          <cell r="F151"/>
          <cell r="G151"/>
          <cell r="H151"/>
          <cell r="I151"/>
          <cell r="J151"/>
          <cell r="K151"/>
          <cell r="L151"/>
        </row>
        <row r="152">
          <cell r="D152"/>
          <cell r="E152"/>
          <cell r="F152"/>
          <cell r="G152"/>
          <cell r="H152"/>
          <cell r="I152"/>
          <cell r="J152"/>
          <cell r="K152"/>
          <cell r="L152"/>
        </row>
        <row r="153">
          <cell r="D153"/>
          <cell r="E153"/>
          <cell r="F153"/>
          <cell r="G153"/>
          <cell r="H153"/>
          <cell r="I153"/>
          <cell r="J153"/>
          <cell r="K153"/>
          <cell r="L153"/>
        </row>
        <row r="154">
          <cell r="D154"/>
          <cell r="E154"/>
          <cell r="F154"/>
          <cell r="G154"/>
          <cell r="H154"/>
          <cell r="I154"/>
          <cell r="J154"/>
          <cell r="K154"/>
          <cell r="L154"/>
        </row>
        <row r="155">
          <cell r="D155"/>
          <cell r="E155"/>
          <cell r="F155"/>
          <cell r="G155"/>
          <cell r="H155"/>
          <cell r="I155"/>
          <cell r="J155"/>
          <cell r="K155"/>
          <cell r="L155"/>
        </row>
        <row r="156">
          <cell r="D156"/>
          <cell r="E156"/>
          <cell r="F156"/>
          <cell r="G156"/>
          <cell r="H156"/>
          <cell r="I156"/>
          <cell r="J156"/>
          <cell r="K156"/>
          <cell r="L156"/>
        </row>
        <row r="157">
          <cell r="D157"/>
          <cell r="E157"/>
          <cell r="F157"/>
          <cell r="G157"/>
          <cell r="H157"/>
          <cell r="I157"/>
          <cell r="J157"/>
          <cell r="K157"/>
          <cell r="L157"/>
        </row>
        <row r="158">
          <cell r="D158"/>
          <cell r="E158"/>
          <cell r="F158"/>
          <cell r="G158"/>
          <cell r="H158"/>
          <cell r="I158"/>
          <cell r="J158"/>
          <cell r="K158"/>
          <cell r="L158"/>
        </row>
        <row r="159">
          <cell r="D159"/>
          <cell r="E159"/>
          <cell r="F159"/>
          <cell r="G159"/>
          <cell r="H159"/>
          <cell r="I159"/>
          <cell r="J159"/>
          <cell r="K159"/>
          <cell r="L159"/>
        </row>
        <row r="160">
          <cell r="D160"/>
          <cell r="E160"/>
          <cell r="F160"/>
          <cell r="G160"/>
          <cell r="H160"/>
          <cell r="I160"/>
          <cell r="J160"/>
          <cell r="K160"/>
          <cell r="L160"/>
        </row>
        <row r="161">
          <cell r="D161"/>
          <cell r="E161"/>
          <cell r="F161"/>
          <cell r="G161"/>
          <cell r="H161"/>
          <cell r="I161"/>
          <cell r="J161"/>
          <cell r="K161"/>
          <cell r="L161"/>
        </row>
        <row r="162">
          <cell r="D162"/>
          <cell r="E162"/>
          <cell r="F162"/>
          <cell r="G162"/>
          <cell r="H162"/>
          <cell r="I162"/>
          <cell r="J162"/>
          <cell r="K162"/>
          <cell r="L162"/>
        </row>
        <row r="163">
          <cell r="D163"/>
          <cell r="E163"/>
          <cell r="F163"/>
          <cell r="G163"/>
          <cell r="H163"/>
          <cell r="I163"/>
          <cell r="J163"/>
          <cell r="K163"/>
          <cell r="L163"/>
        </row>
        <row r="164">
          <cell r="D164"/>
          <cell r="E164"/>
          <cell r="F164"/>
          <cell r="G164"/>
          <cell r="H164"/>
          <cell r="I164"/>
          <cell r="J164"/>
          <cell r="K164"/>
          <cell r="L164"/>
        </row>
        <row r="165">
          <cell r="D165"/>
          <cell r="E165"/>
          <cell r="F165"/>
          <cell r="G165"/>
          <cell r="H165"/>
          <cell r="I165"/>
          <cell r="J165"/>
          <cell r="K165"/>
          <cell r="L165"/>
        </row>
        <row r="166">
          <cell r="D166"/>
          <cell r="E166"/>
          <cell r="F166"/>
          <cell r="G166"/>
          <cell r="H166"/>
          <cell r="I166"/>
          <cell r="J166"/>
          <cell r="K166"/>
          <cell r="L166"/>
        </row>
        <row r="167">
          <cell r="D167"/>
          <cell r="E167"/>
          <cell r="F167"/>
          <cell r="G167"/>
          <cell r="H167"/>
          <cell r="I167"/>
          <cell r="J167"/>
          <cell r="K167"/>
          <cell r="L167"/>
        </row>
        <row r="168">
          <cell r="D168"/>
          <cell r="E168"/>
          <cell r="F168"/>
          <cell r="G168"/>
          <cell r="H168"/>
          <cell r="I168"/>
          <cell r="J168"/>
          <cell r="K168"/>
          <cell r="L168"/>
        </row>
        <row r="169">
          <cell r="D169"/>
          <cell r="E169"/>
          <cell r="F169"/>
          <cell r="G169"/>
          <cell r="H169"/>
          <cell r="I169"/>
          <cell r="J169"/>
          <cell r="K169"/>
          <cell r="L169"/>
        </row>
        <row r="170">
          <cell r="D170"/>
          <cell r="E170"/>
          <cell r="F170"/>
          <cell r="G170"/>
          <cell r="H170"/>
          <cell r="I170"/>
          <cell r="J170"/>
          <cell r="K170"/>
          <cell r="L170"/>
        </row>
        <row r="171">
          <cell r="D171"/>
          <cell r="E171"/>
          <cell r="F171"/>
          <cell r="G171"/>
          <cell r="H171"/>
          <cell r="I171"/>
          <cell r="J171"/>
          <cell r="K171"/>
          <cell r="L171"/>
        </row>
        <row r="172">
          <cell r="D172"/>
          <cell r="E172"/>
          <cell r="F172"/>
          <cell r="G172"/>
          <cell r="H172"/>
          <cell r="I172"/>
          <cell r="J172"/>
          <cell r="K172"/>
          <cell r="L172"/>
        </row>
        <row r="173">
          <cell r="D173"/>
          <cell r="E173"/>
          <cell r="F173"/>
          <cell r="G173"/>
          <cell r="H173"/>
          <cell r="I173"/>
          <cell r="J173"/>
          <cell r="K173"/>
          <cell r="L173"/>
        </row>
        <row r="174">
          <cell r="D174"/>
          <cell r="E174"/>
          <cell r="F174"/>
          <cell r="G174"/>
          <cell r="H174"/>
          <cell r="I174"/>
          <cell r="J174"/>
          <cell r="K174"/>
          <cell r="L174"/>
        </row>
        <row r="175">
          <cell r="D175"/>
          <cell r="E175"/>
          <cell r="F175"/>
          <cell r="G175"/>
          <cell r="H175"/>
          <cell r="I175"/>
          <cell r="J175"/>
          <cell r="K175"/>
          <cell r="L175"/>
        </row>
        <row r="176">
          <cell r="D176"/>
          <cell r="E176"/>
          <cell r="F176"/>
          <cell r="G176"/>
          <cell r="H176"/>
          <cell r="I176"/>
          <cell r="J176"/>
          <cell r="K176"/>
          <cell r="L176"/>
        </row>
        <row r="177">
          <cell r="D177"/>
          <cell r="E177"/>
          <cell r="F177"/>
          <cell r="G177"/>
          <cell r="H177"/>
          <cell r="I177"/>
          <cell r="J177"/>
          <cell r="K177"/>
          <cell r="L177"/>
        </row>
        <row r="178">
          <cell r="D178"/>
          <cell r="E178"/>
          <cell r="F178"/>
          <cell r="G178"/>
          <cell r="H178"/>
          <cell r="I178"/>
          <cell r="J178"/>
          <cell r="K178"/>
          <cell r="L178"/>
        </row>
        <row r="179">
          <cell r="D179"/>
          <cell r="E179"/>
          <cell r="F179"/>
          <cell r="G179"/>
          <cell r="H179"/>
          <cell r="I179"/>
          <cell r="J179"/>
          <cell r="K179"/>
          <cell r="L179"/>
        </row>
        <row r="180">
          <cell r="D180"/>
          <cell r="E180"/>
          <cell r="F180"/>
          <cell r="G180"/>
          <cell r="H180"/>
          <cell r="I180"/>
          <cell r="J180"/>
          <cell r="K180"/>
          <cell r="L180"/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</row>
        <row r="182">
          <cell r="D182"/>
          <cell r="E182"/>
          <cell r="F182"/>
          <cell r="G182"/>
          <cell r="H182"/>
          <cell r="I182"/>
          <cell r="J182"/>
          <cell r="K182"/>
          <cell r="L182"/>
        </row>
        <row r="183">
          <cell r="D183"/>
          <cell r="E183"/>
          <cell r="F183"/>
          <cell r="G183"/>
          <cell r="H183"/>
          <cell r="I183"/>
          <cell r="J183"/>
          <cell r="K183"/>
          <cell r="L183"/>
        </row>
        <row r="184">
          <cell r="D184"/>
          <cell r="E184"/>
          <cell r="F184"/>
          <cell r="G184"/>
          <cell r="H184"/>
          <cell r="I184"/>
          <cell r="J184"/>
          <cell r="K184"/>
          <cell r="L184"/>
        </row>
        <row r="185">
          <cell r="D185"/>
          <cell r="E185"/>
          <cell r="F185"/>
          <cell r="G185"/>
          <cell r="H185"/>
          <cell r="I185"/>
          <cell r="J185"/>
          <cell r="K185"/>
          <cell r="L185"/>
        </row>
        <row r="186">
          <cell r="D186"/>
          <cell r="E186"/>
          <cell r="F186"/>
          <cell r="G186"/>
          <cell r="H186"/>
          <cell r="I186"/>
          <cell r="J186"/>
          <cell r="K186"/>
          <cell r="L186"/>
        </row>
        <row r="187">
          <cell r="D187"/>
          <cell r="E187"/>
          <cell r="F187"/>
          <cell r="G187"/>
          <cell r="H187"/>
          <cell r="I187"/>
          <cell r="J187"/>
          <cell r="K187"/>
          <cell r="L187"/>
        </row>
        <row r="188">
          <cell r="D188"/>
          <cell r="E188"/>
          <cell r="F188"/>
          <cell r="G188"/>
          <cell r="H188"/>
          <cell r="I188"/>
          <cell r="J188"/>
          <cell r="K188"/>
          <cell r="L188"/>
        </row>
        <row r="189">
          <cell r="D189"/>
          <cell r="E189"/>
          <cell r="F189"/>
          <cell r="G189"/>
          <cell r="H189"/>
          <cell r="I189"/>
          <cell r="J189"/>
          <cell r="K189"/>
          <cell r="L189"/>
        </row>
        <row r="190">
          <cell r="D190"/>
          <cell r="E190"/>
          <cell r="F190"/>
          <cell r="G190"/>
          <cell r="H190"/>
          <cell r="I190"/>
          <cell r="J190"/>
          <cell r="K190"/>
          <cell r="L190"/>
        </row>
        <row r="191">
          <cell r="D191"/>
          <cell r="E191"/>
          <cell r="F191"/>
          <cell r="G191"/>
          <cell r="H191"/>
          <cell r="I191"/>
          <cell r="J191"/>
          <cell r="K191"/>
          <cell r="L191"/>
        </row>
        <row r="192">
          <cell r="D192"/>
          <cell r="E192"/>
          <cell r="F192"/>
          <cell r="G192"/>
          <cell r="H192"/>
          <cell r="I192"/>
          <cell r="J192"/>
          <cell r="K192"/>
          <cell r="L192"/>
        </row>
        <row r="193">
          <cell r="D193"/>
          <cell r="E193"/>
          <cell r="F193"/>
          <cell r="G193"/>
          <cell r="H193"/>
          <cell r="I193"/>
          <cell r="J193"/>
          <cell r="K193"/>
          <cell r="L193"/>
        </row>
        <row r="194">
          <cell r="D194"/>
          <cell r="E194"/>
          <cell r="F194"/>
          <cell r="G194"/>
          <cell r="H194"/>
          <cell r="I194"/>
          <cell r="J194"/>
          <cell r="K194"/>
          <cell r="L194"/>
        </row>
        <row r="195">
          <cell r="D195"/>
          <cell r="E195"/>
          <cell r="F195"/>
          <cell r="G195"/>
          <cell r="H195"/>
          <cell r="I195"/>
          <cell r="J195"/>
          <cell r="K195"/>
          <cell r="L195"/>
        </row>
        <row r="196">
          <cell r="D196"/>
          <cell r="E196"/>
          <cell r="F196"/>
          <cell r="G196"/>
          <cell r="H196"/>
          <cell r="I196"/>
          <cell r="J196"/>
          <cell r="K196"/>
          <cell r="L196"/>
        </row>
        <row r="197">
          <cell r="D197"/>
          <cell r="E197"/>
          <cell r="F197"/>
          <cell r="G197"/>
          <cell r="H197"/>
          <cell r="I197"/>
          <cell r="J197"/>
          <cell r="K197"/>
          <cell r="L197"/>
        </row>
        <row r="198">
          <cell r="D198"/>
          <cell r="E198"/>
          <cell r="F198"/>
          <cell r="G198"/>
          <cell r="H198"/>
          <cell r="I198"/>
          <cell r="J198"/>
          <cell r="K198"/>
          <cell r="L198"/>
        </row>
        <row r="199">
          <cell r="D199"/>
          <cell r="E199"/>
          <cell r="F199"/>
          <cell r="G199"/>
          <cell r="H199"/>
          <cell r="I199"/>
          <cell r="J199"/>
          <cell r="K199"/>
          <cell r="L199"/>
        </row>
        <row r="200">
          <cell r="D200"/>
          <cell r="E200"/>
          <cell r="F200"/>
          <cell r="G200"/>
          <cell r="H200"/>
          <cell r="I200"/>
          <cell r="J200"/>
          <cell r="K200"/>
          <cell r="L200"/>
        </row>
        <row r="201">
          <cell r="D201"/>
          <cell r="E201"/>
          <cell r="F201"/>
          <cell r="G201"/>
          <cell r="H201"/>
          <cell r="I201"/>
          <cell r="J201"/>
          <cell r="K201"/>
          <cell r="L201"/>
        </row>
        <row r="202">
          <cell r="D202"/>
          <cell r="E202"/>
          <cell r="F202"/>
          <cell r="G202"/>
          <cell r="H202"/>
          <cell r="I202"/>
          <cell r="J202"/>
          <cell r="K202"/>
          <cell r="L202"/>
        </row>
        <row r="203">
          <cell r="D203"/>
          <cell r="E203"/>
          <cell r="F203"/>
          <cell r="G203"/>
          <cell r="H203"/>
          <cell r="I203"/>
          <cell r="J203"/>
          <cell r="K203"/>
          <cell r="L203"/>
        </row>
        <row r="204"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D205"/>
          <cell r="E205"/>
          <cell r="F205"/>
          <cell r="G205"/>
          <cell r="H205"/>
          <cell r="I205"/>
          <cell r="J205"/>
          <cell r="K205"/>
          <cell r="L205"/>
        </row>
        <row r="206">
          <cell r="D206"/>
          <cell r="E206"/>
          <cell r="F206"/>
          <cell r="G206"/>
          <cell r="H206"/>
          <cell r="I206"/>
          <cell r="J206"/>
          <cell r="K206"/>
          <cell r="L206"/>
        </row>
        <row r="207">
          <cell r="D207"/>
          <cell r="E207"/>
          <cell r="F207"/>
          <cell r="G207"/>
          <cell r="H207"/>
          <cell r="I207"/>
          <cell r="J207"/>
          <cell r="K207"/>
          <cell r="L207"/>
        </row>
        <row r="208">
          <cell r="D208"/>
          <cell r="E208"/>
          <cell r="F208"/>
          <cell r="G208"/>
          <cell r="H208"/>
          <cell r="I208"/>
          <cell r="J208"/>
          <cell r="K208"/>
          <cell r="L208"/>
        </row>
        <row r="209">
          <cell r="D209"/>
          <cell r="E209"/>
          <cell r="F209"/>
          <cell r="G209"/>
          <cell r="H209"/>
          <cell r="I209"/>
          <cell r="J209"/>
          <cell r="K209"/>
          <cell r="L209"/>
        </row>
        <row r="210">
          <cell r="D210"/>
          <cell r="E210"/>
          <cell r="F210"/>
          <cell r="G210"/>
          <cell r="H210"/>
          <cell r="I210"/>
          <cell r="J210"/>
          <cell r="K210"/>
          <cell r="L210"/>
        </row>
        <row r="211">
          <cell r="D211"/>
          <cell r="E211"/>
          <cell r="F211"/>
          <cell r="G211"/>
          <cell r="H211"/>
          <cell r="I211"/>
          <cell r="J211"/>
          <cell r="K211"/>
          <cell r="L211"/>
        </row>
        <row r="212">
          <cell r="D212"/>
          <cell r="E212"/>
          <cell r="F212"/>
          <cell r="G212"/>
          <cell r="H212"/>
          <cell r="I212"/>
          <cell r="J212"/>
          <cell r="K212"/>
          <cell r="L212"/>
        </row>
        <row r="213"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D214"/>
          <cell r="E214"/>
          <cell r="F214"/>
          <cell r="G214"/>
          <cell r="H214"/>
          <cell r="I214"/>
          <cell r="J214"/>
          <cell r="K214"/>
          <cell r="L214"/>
        </row>
        <row r="215">
          <cell r="D215"/>
          <cell r="E215"/>
          <cell r="F215"/>
          <cell r="G215"/>
          <cell r="H215"/>
          <cell r="I215"/>
          <cell r="J215"/>
          <cell r="K215"/>
          <cell r="L215"/>
        </row>
        <row r="216">
          <cell r="D216"/>
          <cell r="E216"/>
          <cell r="F216"/>
          <cell r="G216"/>
          <cell r="H216"/>
          <cell r="I216"/>
          <cell r="J216"/>
          <cell r="K216"/>
          <cell r="L216"/>
        </row>
        <row r="217">
          <cell r="D217"/>
          <cell r="E217"/>
          <cell r="F217"/>
          <cell r="G217"/>
          <cell r="H217"/>
          <cell r="I217"/>
          <cell r="J217"/>
          <cell r="K217"/>
          <cell r="L217"/>
        </row>
        <row r="218">
          <cell r="D218"/>
          <cell r="E218"/>
          <cell r="F218"/>
          <cell r="G218"/>
          <cell r="H218"/>
          <cell r="I218"/>
          <cell r="J218"/>
          <cell r="K218"/>
          <cell r="L218"/>
        </row>
        <row r="219">
          <cell r="D219"/>
          <cell r="E219"/>
          <cell r="F219"/>
          <cell r="G219"/>
          <cell r="H219"/>
          <cell r="I219"/>
          <cell r="J219"/>
          <cell r="K219"/>
          <cell r="L219"/>
        </row>
        <row r="220">
          <cell r="D220"/>
          <cell r="E220"/>
          <cell r="F220"/>
          <cell r="G220"/>
          <cell r="H220"/>
          <cell r="I220"/>
          <cell r="J220"/>
          <cell r="K220"/>
          <cell r="L220"/>
        </row>
        <row r="221">
          <cell r="D221"/>
          <cell r="E221"/>
          <cell r="F221"/>
          <cell r="G221"/>
          <cell r="H221"/>
          <cell r="I221"/>
          <cell r="J221"/>
          <cell r="K221"/>
          <cell r="L221"/>
        </row>
        <row r="222">
          <cell r="D222"/>
          <cell r="E222"/>
          <cell r="F222"/>
          <cell r="G222"/>
          <cell r="H222"/>
          <cell r="I222"/>
          <cell r="J222"/>
          <cell r="K222"/>
          <cell r="L222"/>
        </row>
        <row r="223">
          <cell r="D223"/>
          <cell r="E223"/>
          <cell r="F223"/>
          <cell r="G223"/>
          <cell r="H223"/>
          <cell r="I223"/>
          <cell r="J223"/>
          <cell r="K223"/>
          <cell r="L223"/>
        </row>
        <row r="224">
          <cell r="D224"/>
          <cell r="E224"/>
          <cell r="F224"/>
          <cell r="G224"/>
          <cell r="H224"/>
          <cell r="I224"/>
          <cell r="J224"/>
          <cell r="K224"/>
          <cell r="L224"/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</row>
        <row r="229">
          <cell r="D229"/>
          <cell r="E229"/>
          <cell r="F229"/>
          <cell r="G229"/>
          <cell r="H229"/>
          <cell r="I229"/>
          <cell r="J229"/>
          <cell r="K229"/>
          <cell r="L229"/>
        </row>
        <row r="230">
          <cell r="D230"/>
          <cell r="E230"/>
          <cell r="F230"/>
          <cell r="G230"/>
          <cell r="H230"/>
          <cell r="I230"/>
          <cell r="J230"/>
          <cell r="K230"/>
          <cell r="L230"/>
        </row>
        <row r="231">
          <cell r="D231"/>
          <cell r="E231"/>
          <cell r="F231"/>
          <cell r="G231"/>
          <cell r="H231"/>
          <cell r="I231"/>
          <cell r="J231"/>
          <cell r="K231"/>
          <cell r="L231"/>
        </row>
        <row r="232">
          <cell r="D232"/>
          <cell r="E232"/>
          <cell r="F232"/>
          <cell r="G232"/>
          <cell r="H232"/>
          <cell r="I232"/>
          <cell r="J232"/>
          <cell r="K232"/>
          <cell r="L232"/>
        </row>
        <row r="233">
          <cell r="D233"/>
          <cell r="E233"/>
          <cell r="F233"/>
          <cell r="G233"/>
          <cell r="H233"/>
          <cell r="I233"/>
          <cell r="J233"/>
          <cell r="K233"/>
          <cell r="L233"/>
        </row>
        <row r="234">
          <cell r="D234"/>
          <cell r="E234"/>
          <cell r="F234"/>
          <cell r="G234"/>
          <cell r="H234"/>
          <cell r="I234"/>
          <cell r="J234"/>
          <cell r="K234"/>
          <cell r="L234"/>
        </row>
        <row r="235">
          <cell r="D235"/>
          <cell r="E235"/>
          <cell r="F235"/>
          <cell r="G235"/>
          <cell r="H235"/>
          <cell r="I235"/>
          <cell r="J235"/>
          <cell r="K235"/>
          <cell r="L235"/>
        </row>
        <row r="236">
          <cell r="D236"/>
          <cell r="E236"/>
          <cell r="F236"/>
          <cell r="G236"/>
          <cell r="H236"/>
          <cell r="I236"/>
          <cell r="J236"/>
          <cell r="K236"/>
          <cell r="L236"/>
        </row>
        <row r="237">
          <cell r="D237"/>
          <cell r="E237"/>
          <cell r="F237"/>
          <cell r="G237"/>
          <cell r="H237"/>
          <cell r="I237"/>
          <cell r="J237"/>
          <cell r="K237"/>
          <cell r="L237"/>
        </row>
        <row r="238">
          <cell r="D238"/>
          <cell r="E238"/>
          <cell r="F238"/>
          <cell r="G238"/>
          <cell r="H238"/>
          <cell r="I238"/>
          <cell r="J238"/>
          <cell r="K238"/>
          <cell r="L238"/>
        </row>
        <row r="239">
          <cell r="D239"/>
          <cell r="E239"/>
          <cell r="F239"/>
          <cell r="G239"/>
          <cell r="H239"/>
          <cell r="I239"/>
          <cell r="J239"/>
          <cell r="K239"/>
          <cell r="L239"/>
        </row>
        <row r="240">
          <cell r="D240"/>
          <cell r="E240"/>
          <cell r="F240"/>
          <cell r="G240"/>
          <cell r="H240"/>
          <cell r="I240"/>
          <cell r="J240"/>
          <cell r="K240"/>
          <cell r="L240"/>
        </row>
        <row r="241"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D242"/>
          <cell r="E242"/>
          <cell r="F242"/>
          <cell r="G242"/>
          <cell r="H242"/>
          <cell r="I242"/>
          <cell r="J242"/>
          <cell r="K242"/>
          <cell r="L242"/>
        </row>
        <row r="243">
          <cell r="D243"/>
          <cell r="E243"/>
          <cell r="F243"/>
          <cell r="G243"/>
          <cell r="H243"/>
          <cell r="I243"/>
          <cell r="J243"/>
          <cell r="K243"/>
          <cell r="L243"/>
        </row>
        <row r="244">
          <cell r="D244"/>
          <cell r="E244"/>
          <cell r="F244"/>
          <cell r="G244"/>
          <cell r="H244"/>
          <cell r="I244"/>
          <cell r="J244"/>
          <cell r="K244"/>
          <cell r="L244"/>
        </row>
        <row r="245">
          <cell r="D245"/>
          <cell r="E245"/>
          <cell r="F245"/>
          <cell r="G245"/>
          <cell r="H245"/>
          <cell r="I245"/>
          <cell r="J245"/>
          <cell r="K245"/>
          <cell r="L245"/>
        </row>
        <row r="246">
          <cell r="D246"/>
          <cell r="E246"/>
          <cell r="F246"/>
          <cell r="G246"/>
          <cell r="H246"/>
          <cell r="I246"/>
          <cell r="J246"/>
          <cell r="K246"/>
          <cell r="L246"/>
        </row>
        <row r="247">
          <cell r="D247"/>
          <cell r="E247"/>
          <cell r="F247"/>
          <cell r="G247"/>
          <cell r="H247"/>
          <cell r="I247"/>
          <cell r="J247"/>
          <cell r="K247"/>
          <cell r="L247"/>
        </row>
        <row r="248">
          <cell r="D248"/>
          <cell r="E248"/>
          <cell r="F248"/>
          <cell r="G248"/>
          <cell r="H248"/>
          <cell r="I248"/>
          <cell r="J248"/>
          <cell r="K248"/>
          <cell r="L248"/>
        </row>
        <row r="249">
          <cell r="D249"/>
          <cell r="E249"/>
          <cell r="F249"/>
          <cell r="G249"/>
          <cell r="H249"/>
          <cell r="I249"/>
          <cell r="J249"/>
          <cell r="K249"/>
          <cell r="L249"/>
        </row>
        <row r="250">
          <cell r="D250"/>
          <cell r="E250"/>
          <cell r="F250"/>
          <cell r="G250"/>
          <cell r="H250"/>
          <cell r="I250"/>
          <cell r="J250"/>
          <cell r="K250"/>
          <cell r="L250"/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</row>
        <row r="255">
          <cell r="D255"/>
          <cell r="E255"/>
          <cell r="F255"/>
          <cell r="G255"/>
          <cell r="H255"/>
          <cell r="I255"/>
          <cell r="J255"/>
          <cell r="K255"/>
          <cell r="L255"/>
        </row>
        <row r="256">
          <cell r="D256"/>
          <cell r="E256"/>
          <cell r="F256"/>
          <cell r="G256"/>
          <cell r="H256"/>
          <cell r="I256"/>
          <cell r="J256"/>
          <cell r="K256"/>
          <cell r="L256"/>
        </row>
        <row r="257">
          <cell r="D257"/>
          <cell r="E257"/>
          <cell r="F257"/>
          <cell r="G257"/>
          <cell r="H257"/>
          <cell r="I257"/>
          <cell r="J257"/>
          <cell r="K257"/>
          <cell r="L257"/>
        </row>
        <row r="258">
          <cell r="D258"/>
          <cell r="E258"/>
          <cell r="F258"/>
          <cell r="G258"/>
          <cell r="H258"/>
          <cell r="I258"/>
          <cell r="J258"/>
          <cell r="K258"/>
          <cell r="L258"/>
        </row>
        <row r="259">
          <cell r="D259"/>
          <cell r="E259"/>
          <cell r="F259"/>
          <cell r="G259"/>
          <cell r="H259"/>
          <cell r="I259"/>
          <cell r="J259"/>
          <cell r="K259"/>
          <cell r="L259"/>
        </row>
        <row r="260">
          <cell r="D260"/>
          <cell r="E260"/>
          <cell r="F260"/>
          <cell r="G260"/>
          <cell r="H260"/>
          <cell r="I260"/>
          <cell r="J260"/>
          <cell r="K260"/>
          <cell r="L260"/>
        </row>
        <row r="261">
          <cell r="D261"/>
          <cell r="E261"/>
          <cell r="F261"/>
          <cell r="G261"/>
          <cell r="H261"/>
          <cell r="I261"/>
          <cell r="J261"/>
          <cell r="K261"/>
          <cell r="L261"/>
        </row>
        <row r="262">
          <cell r="D262"/>
          <cell r="E262"/>
          <cell r="F262"/>
          <cell r="G262"/>
          <cell r="H262"/>
          <cell r="I262"/>
          <cell r="J262"/>
          <cell r="K262"/>
          <cell r="L262"/>
        </row>
        <row r="263">
          <cell r="D263"/>
          <cell r="E263"/>
          <cell r="F263"/>
          <cell r="G263"/>
          <cell r="H263"/>
          <cell r="I263"/>
          <cell r="J263"/>
          <cell r="K263"/>
          <cell r="L263"/>
        </row>
        <row r="264">
          <cell r="D264"/>
          <cell r="E264"/>
          <cell r="F264"/>
          <cell r="G264"/>
          <cell r="H264"/>
          <cell r="I264"/>
          <cell r="J264"/>
          <cell r="K264"/>
          <cell r="L264"/>
        </row>
        <row r="265">
          <cell r="D265"/>
          <cell r="E265"/>
          <cell r="F265"/>
          <cell r="G265"/>
          <cell r="H265"/>
          <cell r="I265"/>
          <cell r="J265"/>
          <cell r="K265"/>
          <cell r="L265"/>
        </row>
        <row r="266">
          <cell r="D266"/>
          <cell r="E266"/>
          <cell r="F266"/>
          <cell r="G266"/>
          <cell r="H266"/>
          <cell r="I266"/>
          <cell r="J266"/>
          <cell r="K266"/>
          <cell r="L266"/>
        </row>
        <row r="267">
          <cell r="D267"/>
          <cell r="E267"/>
          <cell r="F267"/>
          <cell r="G267"/>
          <cell r="H267"/>
          <cell r="I267"/>
          <cell r="J267"/>
          <cell r="K267"/>
          <cell r="L267"/>
        </row>
        <row r="268">
          <cell r="D268"/>
          <cell r="E268"/>
          <cell r="F268"/>
          <cell r="G268"/>
          <cell r="H268"/>
          <cell r="I268"/>
          <cell r="J268"/>
          <cell r="K268"/>
          <cell r="L268"/>
        </row>
        <row r="269">
          <cell r="D269"/>
          <cell r="E269"/>
          <cell r="F269"/>
          <cell r="G269"/>
          <cell r="H269"/>
          <cell r="I269"/>
          <cell r="J269"/>
          <cell r="K269"/>
          <cell r="L269"/>
        </row>
        <row r="270">
          <cell r="D270"/>
          <cell r="E270"/>
          <cell r="F270"/>
          <cell r="G270"/>
          <cell r="H270"/>
          <cell r="I270"/>
          <cell r="J270"/>
          <cell r="K270"/>
          <cell r="L270"/>
        </row>
        <row r="271">
          <cell r="D271"/>
          <cell r="E271"/>
          <cell r="F271"/>
          <cell r="G271"/>
          <cell r="H271"/>
          <cell r="I271"/>
          <cell r="J271"/>
          <cell r="K271"/>
          <cell r="L271"/>
        </row>
        <row r="272">
          <cell r="D272"/>
          <cell r="E272"/>
          <cell r="F272"/>
          <cell r="G272"/>
          <cell r="H272"/>
          <cell r="I272"/>
          <cell r="J272"/>
          <cell r="K272"/>
          <cell r="L272"/>
        </row>
        <row r="273">
          <cell r="D273"/>
          <cell r="E273"/>
          <cell r="F273"/>
          <cell r="G273"/>
          <cell r="H273"/>
          <cell r="I273"/>
          <cell r="J273"/>
          <cell r="K273"/>
          <cell r="L273"/>
        </row>
        <row r="274">
          <cell r="D274"/>
          <cell r="E274"/>
          <cell r="F274"/>
          <cell r="G274"/>
          <cell r="H274"/>
          <cell r="I274"/>
          <cell r="J274"/>
          <cell r="K274"/>
          <cell r="L274"/>
        </row>
        <row r="275">
          <cell r="D275"/>
          <cell r="E275"/>
          <cell r="F275"/>
          <cell r="G275"/>
          <cell r="H275"/>
          <cell r="I275"/>
          <cell r="J275"/>
          <cell r="K275"/>
          <cell r="L275"/>
        </row>
        <row r="276">
          <cell r="D276"/>
          <cell r="E276"/>
          <cell r="F276"/>
          <cell r="G276"/>
          <cell r="H276"/>
          <cell r="I276"/>
          <cell r="J276"/>
          <cell r="K276"/>
          <cell r="L276"/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</row>
        <row r="281">
          <cell r="D281"/>
          <cell r="E281"/>
          <cell r="F281"/>
          <cell r="G281"/>
          <cell r="H281"/>
          <cell r="I281"/>
          <cell r="J281"/>
          <cell r="K281"/>
          <cell r="L281"/>
        </row>
        <row r="282">
          <cell r="D282"/>
          <cell r="E282"/>
          <cell r="F282"/>
          <cell r="G282"/>
          <cell r="H282"/>
          <cell r="I282"/>
          <cell r="J282"/>
          <cell r="K282"/>
          <cell r="L282"/>
        </row>
        <row r="283">
          <cell r="D283"/>
          <cell r="E283"/>
          <cell r="F283"/>
          <cell r="G283"/>
          <cell r="H283"/>
          <cell r="I283"/>
          <cell r="J283"/>
          <cell r="K283"/>
          <cell r="L283"/>
        </row>
        <row r="284">
          <cell r="D284"/>
          <cell r="E284"/>
          <cell r="F284"/>
          <cell r="G284"/>
          <cell r="H284"/>
          <cell r="I284"/>
          <cell r="J284"/>
          <cell r="K284"/>
          <cell r="L284"/>
        </row>
        <row r="285">
          <cell r="D285"/>
          <cell r="E285"/>
          <cell r="F285"/>
          <cell r="G285"/>
          <cell r="H285"/>
          <cell r="I285"/>
          <cell r="J285"/>
          <cell r="K285"/>
          <cell r="L285"/>
        </row>
        <row r="286">
          <cell r="D286"/>
          <cell r="E286"/>
          <cell r="F286"/>
          <cell r="G286"/>
          <cell r="H286"/>
          <cell r="I286"/>
          <cell r="J286"/>
          <cell r="K286"/>
          <cell r="L286"/>
        </row>
        <row r="287">
          <cell r="D287"/>
          <cell r="E287"/>
          <cell r="F287"/>
          <cell r="G287"/>
          <cell r="H287"/>
          <cell r="I287"/>
          <cell r="J287"/>
          <cell r="K287"/>
          <cell r="L287"/>
        </row>
        <row r="288">
          <cell r="D288"/>
          <cell r="E288"/>
          <cell r="F288"/>
          <cell r="G288"/>
          <cell r="H288"/>
          <cell r="I288"/>
          <cell r="J288"/>
          <cell r="K288"/>
          <cell r="L288"/>
        </row>
        <row r="289">
          <cell r="D289"/>
          <cell r="E289"/>
          <cell r="F289"/>
          <cell r="G289"/>
          <cell r="H289"/>
          <cell r="I289"/>
          <cell r="J289"/>
          <cell r="K289"/>
          <cell r="L289"/>
        </row>
        <row r="290">
          <cell r="D290"/>
          <cell r="E290"/>
          <cell r="F290"/>
          <cell r="G290"/>
          <cell r="H290"/>
          <cell r="I290"/>
          <cell r="J290"/>
          <cell r="K290"/>
          <cell r="L290"/>
        </row>
        <row r="291">
          <cell r="D291"/>
          <cell r="E291"/>
          <cell r="F291"/>
          <cell r="G291"/>
          <cell r="H291"/>
          <cell r="I291"/>
          <cell r="J291"/>
          <cell r="K291"/>
          <cell r="L291"/>
        </row>
        <row r="292">
          <cell r="D292"/>
          <cell r="E292"/>
          <cell r="F292"/>
          <cell r="G292"/>
          <cell r="H292"/>
          <cell r="I292"/>
          <cell r="J292"/>
          <cell r="K292"/>
          <cell r="L292"/>
        </row>
        <row r="293">
          <cell r="D293"/>
          <cell r="E293"/>
          <cell r="F293"/>
          <cell r="G293"/>
          <cell r="H293"/>
          <cell r="I293"/>
          <cell r="J293"/>
          <cell r="K293"/>
          <cell r="L293"/>
        </row>
        <row r="294">
          <cell r="D294"/>
          <cell r="E294"/>
          <cell r="F294"/>
          <cell r="G294"/>
          <cell r="H294"/>
          <cell r="I294"/>
          <cell r="J294"/>
          <cell r="K294"/>
          <cell r="L294"/>
        </row>
        <row r="295">
          <cell r="D295"/>
          <cell r="E295"/>
          <cell r="F295"/>
          <cell r="G295"/>
          <cell r="H295"/>
          <cell r="I295"/>
          <cell r="J295"/>
          <cell r="K295"/>
          <cell r="L295"/>
        </row>
        <row r="296">
          <cell r="D296"/>
          <cell r="E296"/>
          <cell r="F296"/>
          <cell r="G296"/>
          <cell r="H296"/>
          <cell r="I296"/>
          <cell r="J296"/>
          <cell r="K296"/>
          <cell r="L296"/>
        </row>
        <row r="297">
          <cell r="D297"/>
          <cell r="E297"/>
          <cell r="F297"/>
          <cell r="G297"/>
          <cell r="H297"/>
          <cell r="I297"/>
          <cell r="J297"/>
          <cell r="K297"/>
          <cell r="L297"/>
        </row>
        <row r="298">
          <cell r="D298"/>
          <cell r="E298"/>
          <cell r="F298"/>
          <cell r="G298"/>
          <cell r="H298"/>
          <cell r="I298"/>
          <cell r="J298"/>
          <cell r="K298"/>
          <cell r="L298"/>
        </row>
        <row r="299">
          <cell r="D299"/>
          <cell r="E299"/>
          <cell r="F299"/>
          <cell r="G299"/>
          <cell r="H299"/>
          <cell r="I299"/>
          <cell r="J299"/>
          <cell r="K299"/>
          <cell r="L299"/>
        </row>
        <row r="300">
          <cell r="D300"/>
          <cell r="E300"/>
          <cell r="F300"/>
          <cell r="G300"/>
          <cell r="H300"/>
          <cell r="I300"/>
          <cell r="J300"/>
          <cell r="K300"/>
          <cell r="L300"/>
        </row>
        <row r="301">
          <cell r="D301"/>
          <cell r="E301"/>
          <cell r="F301"/>
          <cell r="G301"/>
          <cell r="H301"/>
          <cell r="I301"/>
          <cell r="J301"/>
          <cell r="K301"/>
          <cell r="L301"/>
        </row>
        <row r="302">
          <cell r="D302"/>
          <cell r="E302"/>
          <cell r="F302"/>
          <cell r="G302"/>
          <cell r="H302"/>
          <cell r="I302"/>
          <cell r="J302"/>
          <cell r="K302"/>
          <cell r="L302"/>
        </row>
        <row r="303">
          <cell r="D303"/>
          <cell r="E303"/>
          <cell r="F303"/>
          <cell r="G303"/>
          <cell r="H303"/>
          <cell r="I303"/>
          <cell r="J303"/>
          <cell r="K303"/>
          <cell r="L303"/>
        </row>
        <row r="304">
          <cell r="D304"/>
          <cell r="E304"/>
          <cell r="F304"/>
          <cell r="G304"/>
          <cell r="H304"/>
          <cell r="I304"/>
          <cell r="J304"/>
          <cell r="K304"/>
          <cell r="L304"/>
        </row>
        <row r="305">
          <cell r="D305"/>
          <cell r="E305"/>
          <cell r="F305"/>
          <cell r="G305"/>
          <cell r="H305"/>
          <cell r="I305"/>
          <cell r="J305"/>
          <cell r="K305"/>
          <cell r="L305"/>
        </row>
        <row r="306"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D308"/>
          <cell r="E308"/>
          <cell r="F308"/>
          <cell r="G308"/>
          <cell r="H308"/>
          <cell r="I308"/>
          <cell r="J308"/>
          <cell r="K308"/>
          <cell r="L308"/>
        </row>
        <row r="309">
          <cell r="D309"/>
          <cell r="E309"/>
          <cell r="F309"/>
          <cell r="G309"/>
          <cell r="H309"/>
          <cell r="I309"/>
          <cell r="J309"/>
          <cell r="K309"/>
          <cell r="L309"/>
        </row>
        <row r="310">
          <cell r="D310"/>
          <cell r="E310"/>
          <cell r="F310"/>
          <cell r="G310"/>
          <cell r="H310"/>
          <cell r="I310"/>
          <cell r="J310"/>
          <cell r="K310"/>
          <cell r="L310"/>
        </row>
        <row r="311">
          <cell r="D311"/>
          <cell r="E311"/>
          <cell r="F311"/>
          <cell r="G311"/>
          <cell r="H311"/>
          <cell r="I311"/>
          <cell r="J311"/>
          <cell r="K311"/>
          <cell r="L311"/>
        </row>
        <row r="312">
          <cell r="D312"/>
          <cell r="E312"/>
          <cell r="F312"/>
          <cell r="G312"/>
          <cell r="H312"/>
          <cell r="I312"/>
          <cell r="J312"/>
          <cell r="K312"/>
          <cell r="L312"/>
        </row>
        <row r="313">
          <cell r="D313"/>
          <cell r="E313"/>
          <cell r="F313"/>
          <cell r="G313"/>
          <cell r="H313"/>
          <cell r="I313"/>
          <cell r="J313"/>
          <cell r="K313"/>
          <cell r="L313"/>
        </row>
        <row r="314">
          <cell r="D314"/>
          <cell r="E314"/>
          <cell r="F314"/>
          <cell r="G314"/>
          <cell r="H314"/>
          <cell r="I314"/>
          <cell r="J314"/>
          <cell r="K314"/>
          <cell r="L314"/>
        </row>
        <row r="315">
          <cell r="D315"/>
          <cell r="E315"/>
          <cell r="F315"/>
          <cell r="G315"/>
          <cell r="H315"/>
          <cell r="I315"/>
          <cell r="J315"/>
          <cell r="K315"/>
          <cell r="L315"/>
        </row>
        <row r="316">
          <cell r="D316"/>
          <cell r="E316"/>
          <cell r="F316"/>
          <cell r="G316"/>
          <cell r="H316"/>
          <cell r="I316"/>
          <cell r="J316"/>
          <cell r="K316"/>
          <cell r="L316"/>
        </row>
        <row r="317">
          <cell r="D317"/>
          <cell r="E317"/>
          <cell r="F317"/>
          <cell r="G317"/>
          <cell r="H317"/>
          <cell r="I317"/>
          <cell r="J317"/>
          <cell r="K317"/>
          <cell r="L317"/>
        </row>
        <row r="318">
          <cell r="D318"/>
          <cell r="E318"/>
          <cell r="F318"/>
          <cell r="G318"/>
          <cell r="H318"/>
          <cell r="I318"/>
          <cell r="J318"/>
          <cell r="K318"/>
          <cell r="L318"/>
        </row>
        <row r="319">
          <cell r="D319"/>
          <cell r="E319"/>
          <cell r="F319"/>
          <cell r="G319"/>
          <cell r="H319"/>
          <cell r="I319"/>
          <cell r="J319"/>
          <cell r="K319"/>
          <cell r="L319"/>
        </row>
        <row r="320">
          <cell r="D320"/>
          <cell r="E320"/>
          <cell r="F320"/>
          <cell r="G320"/>
          <cell r="H320"/>
          <cell r="I320"/>
          <cell r="J320"/>
          <cell r="K320"/>
          <cell r="L320"/>
        </row>
        <row r="321">
          <cell r="D321"/>
          <cell r="E321"/>
          <cell r="F321"/>
          <cell r="G321"/>
          <cell r="H321"/>
          <cell r="I321"/>
          <cell r="J321"/>
          <cell r="K321"/>
          <cell r="L321"/>
        </row>
        <row r="322">
          <cell r="D322"/>
          <cell r="E322"/>
          <cell r="F322"/>
          <cell r="G322"/>
          <cell r="H322"/>
          <cell r="I322"/>
          <cell r="J322"/>
          <cell r="K322"/>
          <cell r="L322"/>
        </row>
        <row r="323">
          <cell r="D323"/>
          <cell r="E323"/>
          <cell r="F323"/>
          <cell r="G323"/>
          <cell r="H323"/>
          <cell r="I323"/>
          <cell r="J323"/>
          <cell r="K323"/>
          <cell r="L323"/>
        </row>
        <row r="324">
          <cell r="D324"/>
          <cell r="E324"/>
          <cell r="F324"/>
          <cell r="G324"/>
          <cell r="H324"/>
          <cell r="I324"/>
          <cell r="J324"/>
          <cell r="K324"/>
          <cell r="L324"/>
        </row>
        <row r="325">
          <cell r="D325"/>
          <cell r="E325"/>
          <cell r="F325"/>
          <cell r="G325"/>
          <cell r="H325"/>
          <cell r="I325"/>
          <cell r="J325"/>
          <cell r="K325"/>
          <cell r="L325"/>
        </row>
        <row r="326">
          <cell r="D326"/>
          <cell r="E326"/>
          <cell r="F326"/>
          <cell r="G326"/>
          <cell r="H326"/>
          <cell r="I326"/>
          <cell r="J326"/>
          <cell r="K326"/>
          <cell r="L326"/>
        </row>
        <row r="327">
          <cell r="D327"/>
          <cell r="E327"/>
          <cell r="F327"/>
          <cell r="G327"/>
          <cell r="H327"/>
          <cell r="I327"/>
          <cell r="J327"/>
          <cell r="K327"/>
          <cell r="L327"/>
        </row>
        <row r="328">
          <cell r="D328"/>
          <cell r="E328"/>
          <cell r="F328"/>
          <cell r="G328"/>
          <cell r="H328"/>
          <cell r="I328"/>
          <cell r="J328"/>
          <cell r="K328"/>
          <cell r="L328"/>
        </row>
        <row r="329">
          <cell r="D329"/>
          <cell r="E329"/>
          <cell r="F329"/>
          <cell r="G329"/>
          <cell r="H329"/>
          <cell r="I329"/>
          <cell r="J329"/>
          <cell r="K329"/>
          <cell r="L329"/>
        </row>
        <row r="330">
          <cell r="D330"/>
          <cell r="E330"/>
          <cell r="F330"/>
          <cell r="G330"/>
          <cell r="H330"/>
          <cell r="I330"/>
          <cell r="J330"/>
          <cell r="K330"/>
          <cell r="L330"/>
        </row>
        <row r="331">
          <cell r="D331"/>
          <cell r="E331"/>
          <cell r="F331"/>
          <cell r="G331"/>
          <cell r="H331"/>
          <cell r="I331"/>
          <cell r="J331"/>
          <cell r="K331"/>
          <cell r="L331"/>
        </row>
        <row r="332">
          <cell r="D332"/>
          <cell r="E332"/>
          <cell r="F332"/>
          <cell r="G332"/>
          <cell r="H332"/>
          <cell r="I332"/>
          <cell r="J332"/>
          <cell r="K332"/>
          <cell r="L332"/>
        </row>
        <row r="333">
          <cell r="D333"/>
          <cell r="E333"/>
          <cell r="F333"/>
          <cell r="G333"/>
          <cell r="H333"/>
          <cell r="I333"/>
          <cell r="J333"/>
          <cell r="K333"/>
          <cell r="L333"/>
        </row>
        <row r="334">
          <cell r="D334"/>
          <cell r="E334"/>
          <cell r="F334"/>
          <cell r="G334"/>
          <cell r="H334"/>
          <cell r="I334"/>
          <cell r="J334"/>
          <cell r="K334"/>
          <cell r="L334"/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</row>
        <row r="336">
          <cell r="D336"/>
          <cell r="E336"/>
          <cell r="F336"/>
          <cell r="G336"/>
          <cell r="H336"/>
          <cell r="I336"/>
          <cell r="J336"/>
          <cell r="K336"/>
          <cell r="L336"/>
        </row>
        <row r="337">
          <cell r="D337"/>
          <cell r="E337"/>
          <cell r="F337"/>
          <cell r="G337"/>
          <cell r="H337"/>
          <cell r="I337"/>
          <cell r="J337"/>
          <cell r="K337"/>
          <cell r="L337"/>
        </row>
        <row r="338">
          <cell r="D338"/>
          <cell r="E338"/>
          <cell r="F338"/>
          <cell r="G338"/>
          <cell r="H338"/>
          <cell r="I338"/>
          <cell r="J338"/>
          <cell r="K338"/>
          <cell r="L338"/>
        </row>
        <row r="339">
          <cell r="D339"/>
          <cell r="E339"/>
          <cell r="F339"/>
          <cell r="G339"/>
          <cell r="H339"/>
          <cell r="I339"/>
          <cell r="J339"/>
          <cell r="K339"/>
          <cell r="L339"/>
        </row>
        <row r="340">
          <cell r="D340"/>
          <cell r="E340"/>
          <cell r="F340"/>
          <cell r="G340"/>
          <cell r="H340"/>
          <cell r="I340"/>
          <cell r="J340"/>
          <cell r="K340"/>
          <cell r="L340"/>
        </row>
        <row r="341">
          <cell r="D341"/>
          <cell r="E341"/>
          <cell r="F341"/>
          <cell r="G341"/>
          <cell r="H341"/>
          <cell r="I341"/>
          <cell r="J341"/>
          <cell r="K341"/>
          <cell r="L341"/>
        </row>
        <row r="342">
          <cell r="D342"/>
          <cell r="E342"/>
          <cell r="F342"/>
          <cell r="G342"/>
          <cell r="H342"/>
          <cell r="I342"/>
          <cell r="J342"/>
          <cell r="K342"/>
          <cell r="L342"/>
        </row>
        <row r="343">
          <cell r="D343"/>
          <cell r="E343"/>
          <cell r="F343"/>
          <cell r="G343"/>
          <cell r="H343"/>
          <cell r="I343"/>
          <cell r="J343"/>
          <cell r="K343"/>
          <cell r="L343"/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</row>
        <row r="345">
          <cell r="D345"/>
          <cell r="E345"/>
          <cell r="F345"/>
          <cell r="G345"/>
          <cell r="H345"/>
          <cell r="I345"/>
          <cell r="J345"/>
          <cell r="K345"/>
          <cell r="L345"/>
        </row>
        <row r="346">
          <cell r="D346"/>
          <cell r="E346"/>
          <cell r="F346"/>
          <cell r="G346"/>
          <cell r="H346"/>
          <cell r="I346"/>
          <cell r="J346"/>
          <cell r="K346"/>
          <cell r="L346"/>
        </row>
        <row r="347">
          <cell r="D347"/>
          <cell r="E347"/>
          <cell r="F347"/>
          <cell r="G347"/>
          <cell r="H347"/>
          <cell r="I347"/>
          <cell r="J347"/>
          <cell r="K347"/>
          <cell r="L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</row>
        <row r="349">
          <cell r="D349"/>
          <cell r="E349"/>
          <cell r="F349"/>
          <cell r="G349"/>
          <cell r="H349"/>
          <cell r="I349"/>
          <cell r="J349"/>
          <cell r="K349"/>
          <cell r="L349"/>
        </row>
        <row r="350">
          <cell r="D350"/>
          <cell r="E350"/>
          <cell r="F350"/>
          <cell r="G350"/>
          <cell r="H350"/>
          <cell r="I350"/>
          <cell r="J350"/>
          <cell r="K350"/>
          <cell r="L350"/>
        </row>
        <row r="351">
          <cell r="D351"/>
          <cell r="E351"/>
          <cell r="F351"/>
          <cell r="G351"/>
          <cell r="H351"/>
          <cell r="I351"/>
          <cell r="J351"/>
          <cell r="K351"/>
          <cell r="L351"/>
        </row>
        <row r="352">
          <cell r="D352"/>
          <cell r="E352"/>
          <cell r="F352"/>
          <cell r="G352"/>
          <cell r="H352"/>
          <cell r="I352"/>
          <cell r="J352"/>
          <cell r="K352"/>
          <cell r="L352"/>
        </row>
        <row r="353">
          <cell r="D353"/>
          <cell r="E353"/>
          <cell r="F353"/>
          <cell r="G353"/>
          <cell r="H353"/>
          <cell r="I353"/>
          <cell r="J353"/>
          <cell r="K353"/>
          <cell r="L353"/>
        </row>
        <row r="354">
          <cell r="D354"/>
          <cell r="E354"/>
          <cell r="F354"/>
          <cell r="G354"/>
          <cell r="H354"/>
          <cell r="I354"/>
          <cell r="J354"/>
          <cell r="K354"/>
          <cell r="L354"/>
        </row>
        <row r="355">
          <cell r="D355"/>
          <cell r="E355"/>
          <cell r="F355"/>
          <cell r="G355"/>
          <cell r="H355"/>
          <cell r="I355"/>
          <cell r="J355"/>
          <cell r="K355"/>
          <cell r="L355"/>
        </row>
        <row r="356">
          <cell r="D356"/>
          <cell r="E356"/>
          <cell r="F356"/>
          <cell r="G356"/>
          <cell r="H356"/>
          <cell r="I356"/>
          <cell r="J356"/>
          <cell r="K356"/>
          <cell r="L356"/>
        </row>
        <row r="357">
          <cell r="D357"/>
          <cell r="E357"/>
          <cell r="F357"/>
          <cell r="G357"/>
          <cell r="H357"/>
          <cell r="I357"/>
          <cell r="J357"/>
          <cell r="K357"/>
          <cell r="L357"/>
        </row>
        <row r="358">
          <cell r="D358"/>
          <cell r="E358"/>
          <cell r="F358"/>
          <cell r="G358"/>
          <cell r="H358"/>
          <cell r="I358"/>
          <cell r="J358"/>
          <cell r="K358"/>
          <cell r="L358"/>
        </row>
        <row r="359">
          <cell r="D359"/>
          <cell r="E359"/>
          <cell r="F359"/>
          <cell r="G359"/>
          <cell r="H359"/>
          <cell r="I359"/>
          <cell r="J359"/>
          <cell r="K359"/>
          <cell r="L359"/>
        </row>
        <row r="360">
          <cell r="D360"/>
          <cell r="E360"/>
          <cell r="F360"/>
          <cell r="G360"/>
          <cell r="H360"/>
          <cell r="I360"/>
          <cell r="J360"/>
          <cell r="K360"/>
          <cell r="L360"/>
        </row>
        <row r="361">
          <cell r="D361"/>
          <cell r="E361"/>
          <cell r="F361"/>
          <cell r="G361"/>
          <cell r="H361"/>
          <cell r="I361"/>
          <cell r="J361"/>
          <cell r="K361"/>
          <cell r="L361"/>
        </row>
        <row r="362">
          <cell r="D362"/>
          <cell r="E362"/>
          <cell r="F362"/>
          <cell r="G362"/>
          <cell r="H362"/>
          <cell r="I362"/>
          <cell r="J362"/>
          <cell r="K362"/>
          <cell r="L362"/>
        </row>
        <row r="363">
          <cell r="D363"/>
          <cell r="E363"/>
          <cell r="F363"/>
          <cell r="G363"/>
          <cell r="H363"/>
          <cell r="I363"/>
          <cell r="J363"/>
          <cell r="K363"/>
          <cell r="L363"/>
        </row>
        <row r="364">
          <cell r="D364"/>
          <cell r="E364"/>
          <cell r="F364"/>
          <cell r="G364"/>
          <cell r="H364"/>
          <cell r="I364"/>
          <cell r="J364"/>
          <cell r="K364"/>
          <cell r="L364"/>
        </row>
        <row r="365">
          <cell r="D365"/>
          <cell r="E365"/>
          <cell r="F365"/>
          <cell r="G365"/>
          <cell r="H365"/>
          <cell r="I365"/>
          <cell r="J365"/>
          <cell r="K365"/>
          <cell r="L365"/>
        </row>
        <row r="366">
          <cell r="D366"/>
          <cell r="E366"/>
          <cell r="F366"/>
          <cell r="G366"/>
          <cell r="H366"/>
          <cell r="I366"/>
          <cell r="J366"/>
          <cell r="K366"/>
          <cell r="L366"/>
        </row>
        <row r="367">
          <cell r="D367"/>
          <cell r="E367"/>
          <cell r="F367"/>
          <cell r="G367"/>
          <cell r="H367"/>
          <cell r="I367"/>
          <cell r="J367"/>
          <cell r="K367"/>
          <cell r="L367"/>
        </row>
        <row r="368">
          <cell r="D368"/>
          <cell r="E368"/>
          <cell r="F368"/>
          <cell r="G368"/>
          <cell r="H368"/>
          <cell r="I368"/>
          <cell r="J368"/>
          <cell r="K368"/>
          <cell r="L368"/>
        </row>
        <row r="369">
          <cell r="D369"/>
          <cell r="E369"/>
          <cell r="F369"/>
          <cell r="G369"/>
          <cell r="H369"/>
          <cell r="I369"/>
          <cell r="J369"/>
          <cell r="K369"/>
          <cell r="L369"/>
        </row>
        <row r="370">
          <cell r="D370"/>
          <cell r="E370"/>
          <cell r="F370"/>
          <cell r="G370"/>
          <cell r="H370"/>
          <cell r="I370"/>
          <cell r="J370"/>
          <cell r="K370"/>
          <cell r="L370"/>
        </row>
        <row r="371">
          <cell r="D371"/>
          <cell r="E371"/>
          <cell r="F371"/>
          <cell r="G371"/>
          <cell r="H371"/>
          <cell r="I371"/>
          <cell r="J371"/>
          <cell r="K371"/>
          <cell r="L371"/>
        </row>
        <row r="372">
          <cell r="D372"/>
          <cell r="E372"/>
          <cell r="F372"/>
          <cell r="G372"/>
          <cell r="H372"/>
          <cell r="I372"/>
          <cell r="J372"/>
          <cell r="K372"/>
          <cell r="L372"/>
        </row>
        <row r="373">
          <cell r="D373"/>
          <cell r="E373"/>
          <cell r="F373"/>
          <cell r="G373"/>
          <cell r="H373"/>
          <cell r="I373"/>
          <cell r="J373"/>
          <cell r="K373"/>
          <cell r="L373"/>
        </row>
        <row r="374">
          <cell r="D374"/>
          <cell r="E374"/>
          <cell r="F374"/>
          <cell r="G374"/>
          <cell r="H374"/>
          <cell r="I374"/>
          <cell r="J374"/>
          <cell r="K374"/>
          <cell r="L374"/>
        </row>
        <row r="375">
          <cell r="D375"/>
          <cell r="E375"/>
          <cell r="F375"/>
          <cell r="G375"/>
          <cell r="H375"/>
          <cell r="I375"/>
          <cell r="J375"/>
          <cell r="K375"/>
          <cell r="L375"/>
        </row>
        <row r="376">
          <cell r="D376"/>
          <cell r="E376"/>
          <cell r="F376"/>
          <cell r="G376"/>
          <cell r="H376"/>
          <cell r="I376"/>
          <cell r="J376"/>
          <cell r="K376"/>
          <cell r="L376"/>
        </row>
        <row r="377">
          <cell r="D377"/>
          <cell r="E377"/>
          <cell r="F377"/>
          <cell r="G377"/>
          <cell r="H377"/>
          <cell r="I377"/>
          <cell r="J377"/>
          <cell r="K377"/>
          <cell r="L377"/>
        </row>
        <row r="378">
          <cell r="D378"/>
          <cell r="E378"/>
          <cell r="F378"/>
          <cell r="G378"/>
          <cell r="H378"/>
          <cell r="I378"/>
          <cell r="J378"/>
          <cell r="K378"/>
          <cell r="L378"/>
        </row>
        <row r="379">
          <cell r="D379"/>
          <cell r="E379"/>
          <cell r="F379"/>
          <cell r="G379"/>
          <cell r="H379"/>
          <cell r="I379"/>
          <cell r="J379"/>
          <cell r="K379"/>
          <cell r="L379"/>
        </row>
        <row r="380">
          <cell r="D380"/>
          <cell r="E380"/>
          <cell r="F380"/>
          <cell r="G380"/>
          <cell r="H380"/>
          <cell r="I380"/>
          <cell r="J380"/>
          <cell r="K380"/>
          <cell r="L380"/>
        </row>
        <row r="381">
          <cell r="D381"/>
          <cell r="E381"/>
          <cell r="F381"/>
          <cell r="G381"/>
          <cell r="H381"/>
          <cell r="I381"/>
          <cell r="J381"/>
          <cell r="K381"/>
          <cell r="L381"/>
        </row>
        <row r="382">
          <cell r="D382"/>
          <cell r="E382"/>
          <cell r="F382"/>
          <cell r="G382"/>
          <cell r="H382"/>
          <cell r="I382"/>
          <cell r="J382"/>
          <cell r="K382"/>
          <cell r="L382"/>
        </row>
        <row r="383">
          <cell r="D383"/>
          <cell r="E383"/>
          <cell r="F383"/>
          <cell r="G383"/>
          <cell r="H383"/>
          <cell r="I383"/>
          <cell r="J383"/>
          <cell r="K383"/>
          <cell r="L383"/>
        </row>
        <row r="384">
          <cell r="D384"/>
          <cell r="E384"/>
          <cell r="F384"/>
          <cell r="G384"/>
          <cell r="H384"/>
          <cell r="I384"/>
          <cell r="J384"/>
          <cell r="K384"/>
          <cell r="L384"/>
        </row>
        <row r="385">
          <cell r="D385"/>
          <cell r="E385"/>
          <cell r="F385"/>
          <cell r="G385"/>
          <cell r="H385"/>
          <cell r="I385"/>
          <cell r="J385"/>
          <cell r="K385"/>
          <cell r="L385"/>
        </row>
        <row r="386">
          <cell r="D386"/>
          <cell r="E386"/>
          <cell r="F386"/>
          <cell r="G386"/>
          <cell r="H386"/>
          <cell r="I386"/>
          <cell r="J386"/>
          <cell r="K386"/>
          <cell r="L386"/>
        </row>
        <row r="387">
          <cell r="D387"/>
          <cell r="E387"/>
          <cell r="F387"/>
          <cell r="G387"/>
          <cell r="H387"/>
          <cell r="I387"/>
          <cell r="J387"/>
          <cell r="K387"/>
          <cell r="L387"/>
        </row>
        <row r="388">
          <cell r="D388"/>
          <cell r="E388"/>
          <cell r="F388"/>
          <cell r="G388"/>
          <cell r="H388"/>
          <cell r="I388"/>
          <cell r="J388"/>
          <cell r="K388"/>
          <cell r="L388"/>
        </row>
        <row r="389">
          <cell r="D389"/>
          <cell r="E389"/>
          <cell r="F389"/>
          <cell r="G389"/>
          <cell r="H389"/>
          <cell r="I389"/>
          <cell r="J389"/>
          <cell r="K389"/>
          <cell r="L389"/>
        </row>
        <row r="390">
          <cell r="D390"/>
          <cell r="E390"/>
          <cell r="F390"/>
          <cell r="G390"/>
          <cell r="H390"/>
          <cell r="I390"/>
          <cell r="J390"/>
          <cell r="K390"/>
          <cell r="L390"/>
        </row>
        <row r="391">
          <cell r="D391"/>
          <cell r="E391"/>
          <cell r="F391"/>
          <cell r="G391"/>
          <cell r="H391"/>
          <cell r="I391"/>
          <cell r="J391"/>
          <cell r="K391"/>
          <cell r="L391"/>
        </row>
        <row r="392">
          <cell r="D392"/>
          <cell r="E392"/>
          <cell r="F392"/>
          <cell r="G392"/>
          <cell r="H392"/>
          <cell r="I392"/>
          <cell r="J392"/>
          <cell r="K392"/>
          <cell r="L392"/>
        </row>
        <row r="393">
          <cell r="D393"/>
          <cell r="E393"/>
          <cell r="F393"/>
          <cell r="G393"/>
          <cell r="H393"/>
          <cell r="I393"/>
          <cell r="J393"/>
          <cell r="K393"/>
          <cell r="L393"/>
        </row>
        <row r="394">
          <cell r="D394"/>
          <cell r="E394"/>
          <cell r="F394"/>
          <cell r="G394"/>
          <cell r="H394"/>
          <cell r="I394"/>
          <cell r="J394"/>
          <cell r="K394"/>
          <cell r="L394"/>
        </row>
        <row r="395">
          <cell r="D395"/>
          <cell r="E395"/>
          <cell r="F395"/>
          <cell r="G395"/>
          <cell r="H395"/>
          <cell r="I395"/>
          <cell r="J395"/>
          <cell r="K395"/>
          <cell r="L395"/>
        </row>
        <row r="396">
          <cell r="D396"/>
          <cell r="E396"/>
          <cell r="F396"/>
          <cell r="G396"/>
          <cell r="H396"/>
          <cell r="I396"/>
          <cell r="J396"/>
          <cell r="K396"/>
          <cell r="L396"/>
        </row>
        <row r="397">
          <cell r="D397"/>
          <cell r="E397"/>
          <cell r="F397"/>
          <cell r="G397"/>
          <cell r="H397"/>
          <cell r="I397"/>
          <cell r="J397"/>
          <cell r="K397"/>
          <cell r="L397"/>
        </row>
        <row r="398">
          <cell r="D398"/>
          <cell r="E398"/>
          <cell r="F398"/>
          <cell r="G398"/>
          <cell r="H398"/>
          <cell r="I398"/>
          <cell r="J398"/>
          <cell r="K398"/>
          <cell r="L398"/>
        </row>
        <row r="399">
          <cell r="D399"/>
          <cell r="E399"/>
          <cell r="F399"/>
          <cell r="G399"/>
          <cell r="H399"/>
          <cell r="I399"/>
          <cell r="J399"/>
          <cell r="K399"/>
          <cell r="L399"/>
        </row>
        <row r="400">
          <cell r="D400"/>
          <cell r="E400"/>
          <cell r="F400"/>
          <cell r="G400"/>
          <cell r="H400"/>
          <cell r="I400"/>
          <cell r="J400"/>
          <cell r="K400"/>
          <cell r="L400"/>
        </row>
        <row r="401">
          <cell r="D401"/>
          <cell r="E401"/>
          <cell r="F401"/>
          <cell r="G401"/>
          <cell r="H401"/>
          <cell r="I401"/>
          <cell r="J401"/>
          <cell r="K401"/>
          <cell r="L401"/>
        </row>
        <row r="402">
          <cell r="D402"/>
          <cell r="E402"/>
          <cell r="F402"/>
          <cell r="G402"/>
          <cell r="H402"/>
          <cell r="I402"/>
          <cell r="J402"/>
          <cell r="K402"/>
          <cell r="L402"/>
        </row>
        <row r="403">
          <cell r="D403"/>
          <cell r="E403"/>
          <cell r="F403"/>
          <cell r="G403"/>
          <cell r="H403"/>
          <cell r="I403"/>
          <cell r="J403"/>
          <cell r="K403"/>
          <cell r="L403"/>
        </row>
        <row r="404">
          <cell r="D404"/>
          <cell r="E404"/>
          <cell r="F404"/>
          <cell r="G404"/>
          <cell r="H404"/>
          <cell r="I404"/>
          <cell r="J404"/>
          <cell r="K404"/>
          <cell r="L404"/>
        </row>
        <row r="405">
          <cell r="D405"/>
          <cell r="E405"/>
          <cell r="F405"/>
          <cell r="G405"/>
          <cell r="H405"/>
          <cell r="I405"/>
          <cell r="J405"/>
          <cell r="K405"/>
          <cell r="L405"/>
        </row>
        <row r="406">
          <cell r="D406"/>
          <cell r="E406"/>
          <cell r="F406"/>
          <cell r="G406"/>
          <cell r="H406"/>
          <cell r="I406"/>
          <cell r="J406"/>
          <cell r="K406"/>
          <cell r="L406"/>
        </row>
        <row r="407">
          <cell r="D407"/>
          <cell r="E407"/>
          <cell r="F407"/>
          <cell r="G407"/>
          <cell r="H407"/>
          <cell r="I407"/>
          <cell r="J407"/>
          <cell r="K407"/>
          <cell r="L407"/>
        </row>
        <row r="408">
          <cell r="D408"/>
          <cell r="E408"/>
          <cell r="F408"/>
          <cell r="G408"/>
          <cell r="H408"/>
          <cell r="I408"/>
          <cell r="J408"/>
          <cell r="K408"/>
          <cell r="L408"/>
        </row>
        <row r="409">
          <cell r="D409"/>
          <cell r="E409"/>
          <cell r="F409"/>
          <cell r="G409"/>
          <cell r="H409"/>
          <cell r="I409"/>
          <cell r="J409"/>
          <cell r="K409"/>
          <cell r="L409"/>
        </row>
        <row r="410">
          <cell r="D410"/>
          <cell r="E410"/>
          <cell r="F410"/>
          <cell r="G410"/>
          <cell r="H410"/>
          <cell r="I410"/>
          <cell r="J410"/>
          <cell r="K410"/>
          <cell r="L410"/>
        </row>
        <row r="411">
          <cell r="D411"/>
          <cell r="E411"/>
          <cell r="F411"/>
          <cell r="G411"/>
          <cell r="H411"/>
          <cell r="I411"/>
          <cell r="J411"/>
          <cell r="K411"/>
          <cell r="L411"/>
        </row>
        <row r="412">
          <cell r="D412"/>
          <cell r="E412"/>
          <cell r="F412"/>
          <cell r="G412"/>
          <cell r="H412"/>
          <cell r="I412"/>
          <cell r="J412"/>
          <cell r="K412"/>
          <cell r="L412"/>
        </row>
        <row r="413">
          <cell r="D413"/>
          <cell r="E413"/>
          <cell r="F413"/>
          <cell r="G413"/>
          <cell r="H413"/>
          <cell r="I413"/>
          <cell r="J413"/>
          <cell r="K413"/>
          <cell r="L413"/>
        </row>
        <row r="414">
          <cell r="D414"/>
          <cell r="E414"/>
          <cell r="F414"/>
          <cell r="G414"/>
          <cell r="H414"/>
          <cell r="I414"/>
          <cell r="J414"/>
          <cell r="K414"/>
          <cell r="L414"/>
        </row>
        <row r="415">
          <cell r="D415"/>
          <cell r="E415"/>
          <cell r="F415"/>
          <cell r="G415"/>
          <cell r="H415"/>
          <cell r="I415"/>
          <cell r="J415"/>
          <cell r="K415"/>
          <cell r="L415"/>
        </row>
        <row r="416">
          <cell r="D416"/>
          <cell r="E416"/>
          <cell r="F416"/>
          <cell r="G416"/>
          <cell r="H416"/>
          <cell r="I416"/>
          <cell r="J416"/>
          <cell r="K416"/>
          <cell r="L416"/>
        </row>
        <row r="417">
          <cell r="D417"/>
          <cell r="E417"/>
          <cell r="F417"/>
          <cell r="G417"/>
          <cell r="H417"/>
          <cell r="I417"/>
          <cell r="J417"/>
          <cell r="K417"/>
          <cell r="L417"/>
        </row>
        <row r="418">
          <cell r="D418"/>
          <cell r="E418"/>
          <cell r="F418"/>
          <cell r="G418"/>
          <cell r="H418"/>
          <cell r="I418"/>
          <cell r="J418"/>
          <cell r="K418"/>
          <cell r="L418"/>
        </row>
        <row r="419">
          <cell r="D419"/>
          <cell r="E419"/>
          <cell r="F419"/>
          <cell r="G419"/>
          <cell r="H419"/>
          <cell r="I419"/>
          <cell r="J419"/>
          <cell r="K419"/>
          <cell r="L419"/>
        </row>
        <row r="420">
          <cell r="D420"/>
          <cell r="E420"/>
          <cell r="F420"/>
          <cell r="G420"/>
          <cell r="H420"/>
          <cell r="I420"/>
          <cell r="J420"/>
          <cell r="K420"/>
          <cell r="L420"/>
        </row>
        <row r="421">
          <cell r="D421"/>
          <cell r="E421"/>
          <cell r="F421"/>
          <cell r="G421"/>
          <cell r="H421"/>
          <cell r="I421"/>
          <cell r="J421"/>
          <cell r="K421"/>
          <cell r="L421"/>
        </row>
        <row r="422">
          <cell r="D422"/>
          <cell r="E422"/>
          <cell r="F422"/>
          <cell r="G422"/>
          <cell r="H422"/>
          <cell r="I422"/>
          <cell r="J422"/>
          <cell r="K422"/>
          <cell r="L422"/>
        </row>
        <row r="423">
          <cell r="D423"/>
          <cell r="E423"/>
          <cell r="F423"/>
          <cell r="G423"/>
          <cell r="H423"/>
          <cell r="I423"/>
          <cell r="J423"/>
          <cell r="K423"/>
          <cell r="L423"/>
        </row>
        <row r="424">
          <cell r="D424"/>
          <cell r="E424"/>
          <cell r="F424"/>
          <cell r="G424"/>
          <cell r="H424"/>
          <cell r="I424"/>
          <cell r="J424"/>
          <cell r="K424"/>
          <cell r="L424"/>
        </row>
        <row r="425">
          <cell r="D425"/>
          <cell r="E425"/>
          <cell r="F425"/>
          <cell r="G425"/>
          <cell r="H425"/>
          <cell r="I425"/>
          <cell r="J425"/>
          <cell r="K425"/>
          <cell r="L425"/>
        </row>
        <row r="426">
          <cell r="D426"/>
          <cell r="E426"/>
          <cell r="F426"/>
          <cell r="G426"/>
          <cell r="H426"/>
          <cell r="I426"/>
          <cell r="J426"/>
          <cell r="K426"/>
          <cell r="L426"/>
        </row>
        <row r="427">
          <cell r="D427"/>
          <cell r="E427"/>
          <cell r="F427"/>
          <cell r="G427"/>
          <cell r="H427"/>
          <cell r="I427"/>
          <cell r="J427"/>
          <cell r="K427"/>
          <cell r="L427"/>
        </row>
        <row r="428">
          <cell r="D428"/>
          <cell r="E428"/>
          <cell r="F428"/>
          <cell r="G428"/>
          <cell r="H428"/>
          <cell r="I428"/>
          <cell r="J428"/>
          <cell r="K428"/>
          <cell r="L428"/>
        </row>
        <row r="429">
          <cell r="D429"/>
          <cell r="E429"/>
          <cell r="F429"/>
          <cell r="G429"/>
          <cell r="H429"/>
          <cell r="I429"/>
          <cell r="J429"/>
          <cell r="K429"/>
          <cell r="L429"/>
        </row>
        <row r="430">
          <cell r="D430"/>
          <cell r="E430"/>
          <cell r="F430"/>
          <cell r="G430"/>
          <cell r="H430"/>
          <cell r="I430"/>
          <cell r="J430"/>
          <cell r="K430"/>
          <cell r="L430"/>
        </row>
        <row r="431">
          <cell r="D431"/>
          <cell r="E431"/>
          <cell r="F431"/>
          <cell r="G431"/>
          <cell r="H431"/>
          <cell r="I431"/>
          <cell r="J431"/>
          <cell r="K431"/>
          <cell r="L431"/>
        </row>
        <row r="432">
          <cell r="D432"/>
          <cell r="E432"/>
          <cell r="F432"/>
          <cell r="G432"/>
          <cell r="H432"/>
          <cell r="I432"/>
          <cell r="J432"/>
          <cell r="K432"/>
          <cell r="L432"/>
        </row>
        <row r="433">
          <cell r="D433"/>
          <cell r="E433"/>
          <cell r="F433"/>
          <cell r="G433"/>
          <cell r="H433"/>
          <cell r="I433"/>
          <cell r="J433"/>
          <cell r="K433"/>
          <cell r="L433"/>
        </row>
        <row r="434">
          <cell r="D434"/>
          <cell r="E434"/>
          <cell r="F434"/>
          <cell r="G434"/>
          <cell r="H434"/>
          <cell r="I434"/>
          <cell r="J434"/>
          <cell r="K434"/>
          <cell r="L434"/>
        </row>
        <row r="435">
          <cell r="D435"/>
          <cell r="E435"/>
          <cell r="F435"/>
          <cell r="G435"/>
          <cell r="H435"/>
          <cell r="I435"/>
          <cell r="J435"/>
          <cell r="K435"/>
          <cell r="L435"/>
        </row>
        <row r="436">
          <cell r="D436"/>
          <cell r="E436"/>
          <cell r="F436"/>
          <cell r="G436"/>
          <cell r="H436"/>
          <cell r="I436"/>
          <cell r="J436"/>
          <cell r="K436"/>
          <cell r="L436"/>
        </row>
        <row r="437">
          <cell r="D437"/>
          <cell r="E437"/>
          <cell r="F437"/>
          <cell r="G437"/>
          <cell r="H437"/>
          <cell r="I437"/>
          <cell r="J437"/>
          <cell r="K437"/>
          <cell r="L437"/>
        </row>
        <row r="438">
          <cell r="D438"/>
          <cell r="E438"/>
          <cell r="F438"/>
          <cell r="G438"/>
          <cell r="H438"/>
          <cell r="I438"/>
          <cell r="J438"/>
          <cell r="K438"/>
          <cell r="L438"/>
        </row>
        <row r="439">
          <cell r="D439"/>
          <cell r="E439"/>
          <cell r="F439"/>
          <cell r="G439"/>
          <cell r="H439"/>
          <cell r="I439"/>
          <cell r="J439"/>
          <cell r="K439"/>
          <cell r="L439"/>
        </row>
        <row r="440">
          <cell r="D440"/>
          <cell r="E440"/>
          <cell r="F440"/>
          <cell r="G440"/>
          <cell r="H440"/>
          <cell r="I440"/>
          <cell r="J440"/>
          <cell r="K440"/>
          <cell r="L440"/>
        </row>
        <row r="441">
          <cell r="D441"/>
          <cell r="E441"/>
          <cell r="F441"/>
          <cell r="G441"/>
          <cell r="H441"/>
          <cell r="I441"/>
          <cell r="J441"/>
          <cell r="K441"/>
          <cell r="L441"/>
        </row>
        <row r="442">
          <cell r="D442"/>
          <cell r="E442"/>
          <cell r="F442"/>
          <cell r="G442"/>
          <cell r="H442"/>
          <cell r="I442"/>
          <cell r="J442"/>
          <cell r="K442"/>
          <cell r="L442"/>
        </row>
        <row r="443">
          <cell r="D443"/>
          <cell r="E443"/>
          <cell r="F443"/>
          <cell r="G443"/>
          <cell r="H443"/>
          <cell r="I443"/>
          <cell r="J443"/>
          <cell r="K443"/>
          <cell r="L443"/>
        </row>
        <row r="444">
          <cell r="D444"/>
          <cell r="E444"/>
          <cell r="F444"/>
          <cell r="G444"/>
          <cell r="H444"/>
          <cell r="I444"/>
          <cell r="J444"/>
          <cell r="K444"/>
          <cell r="L444"/>
        </row>
        <row r="445">
          <cell r="D445"/>
          <cell r="E445"/>
          <cell r="F445"/>
          <cell r="G445"/>
          <cell r="H445"/>
          <cell r="I445"/>
          <cell r="J445"/>
          <cell r="K445"/>
          <cell r="L445"/>
        </row>
        <row r="446">
          <cell r="D446"/>
          <cell r="E446"/>
          <cell r="F446"/>
          <cell r="G446"/>
          <cell r="H446"/>
          <cell r="I446"/>
          <cell r="J446"/>
          <cell r="K446"/>
          <cell r="L446"/>
        </row>
        <row r="447">
          <cell r="D447"/>
          <cell r="E447"/>
          <cell r="F447"/>
          <cell r="G447"/>
          <cell r="H447"/>
          <cell r="I447"/>
          <cell r="J447"/>
          <cell r="K447"/>
          <cell r="L447"/>
        </row>
        <row r="448">
          <cell r="D448"/>
          <cell r="E448"/>
          <cell r="F448"/>
          <cell r="G448"/>
          <cell r="H448"/>
          <cell r="I448"/>
          <cell r="J448"/>
          <cell r="K448"/>
          <cell r="L448"/>
        </row>
        <row r="449">
          <cell r="D449"/>
          <cell r="E449"/>
          <cell r="F449"/>
          <cell r="G449"/>
          <cell r="H449"/>
          <cell r="I449"/>
          <cell r="J449"/>
          <cell r="K449"/>
          <cell r="L449"/>
        </row>
        <row r="450">
          <cell r="D450"/>
          <cell r="E450"/>
          <cell r="F450"/>
          <cell r="G450"/>
          <cell r="H450"/>
          <cell r="I450"/>
          <cell r="J450"/>
          <cell r="K450"/>
          <cell r="L450"/>
        </row>
        <row r="451">
          <cell r="D451"/>
          <cell r="E451"/>
          <cell r="F451"/>
          <cell r="G451"/>
          <cell r="H451"/>
          <cell r="I451"/>
          <cell r="J451"/>
          <cell r="K451"/>
          <cell r="L451"/>
        </row>
        <row r="452">
          <cell r="D452"/>
          <cell r="E452"/>
          <cell r="F452"/>
          <cell r="G452"/>
          <cell r="H452"/>
          <cell r="I452"/>
          <cell r="J452"/>
          <cell r="K452"/>
          <cell r="L452"/>
        </row>
        <row r="453">
          <cell r="D453"/>
          <cell r="E453"/>
          <cell r="F453"/>
          <cell r="G453"/>
          <cell r="H453"/>
          <cell r="I453"/>
          <cell r="J453"/>
          <cell r="K453"/>
          <cell r="L453"/>
        </row>
        <row r="454">
          <cell r="D454"/>
          <cell r="E454"/>
          <cell r="F454"/>
          <cell r="G454"/>
          <cell r="H454"/>
          <cell r="I454"/>
          <cell r="J454"/>
          <cell r="K454"/>
          <cell r="L454"/>
        </row>
        <row r="455">
          <cell r="D455"/>
          <cell r="E455"/>
          <cell r="F455"/>
          <cell r="G455"/>
          <cell r="H455"/>
          <cell r="I455"/>
          <cell r="J455"/>
          <cell r="K455"/>
          <cell r="L455"/>
        </row>
        <row r="456">
          <cell r="D456"/>
          <cell r="E456"/>
          <cell r="F456"/>
          <cell r="G456"/>
          <cell r="H456"/>
          <cell r="I456"/>
          <cell r="J456"/>
          <cell r="K456"/>
          <cell r="L456"/>
        </row>
        <row r="457">
          <cell r="D457"/>
          <cell r="E457"/>
          <cell r="F457"/>
          <cell r="G457"/>
          <cell r="H457"/>
          <cell r="I457"/>
          <cell r="J457"/>
          <cell r="K457"/>
          <cell r="L457"/>
        </row>
        <row r="458">
          <cell r="D458"/>
          <cell r="E458"/>
          <cell r="F458"/>
          <cell r="G458"/>
          <cell r="H458"/>
          <cell r="I458"/>
          <cell r="J458"/>
          <cell r="K458"/>
          <cell r="L458"/>
        </row>
        <row r="459">
          <cell r="D459"/>
          <cell r="E459"/>
          <cell r="F459"/>
          <cell r="G459"/>
          <cell r="H459"/>
          <cell r="I459"/>
          <cell r="J459"/>
          <cell r="K459"/>
          <cell r="L459"/>
        </row>
        <row r="460">
          <cell r="D460"/>
          <cell r="E460"/>
          <cell r="F460"/>
          <cell r="G460"/>
          <cell r="H460"/>
          <cell r="I460"/>
          <cell r="J460"/>
          <cell r="K460"/>
          <cell r="L460"/>
        </row>
        <row r="461">
          <cell r="D461"/>
          <cell r="E461"/>
          <cell r="F461"/>
          <cell r="G461"/>
          <cell r="H461"/>
          <cell r="I461"/>
          <cell r="J461"/>
          <cell r="K461"/>
          <cell r="L461"/>
        </row>
        <row r="462">
          <cell r="D462"/>
          <cell r="E462"/>
          <cell r="F462"/>
          <cell r="G462"/>
          <cell r="H462"/>
          <cell r="I462"/>
          <cell r="J462"/>
          <cell r="K462"/>
          <cell r="L462"/>
        </row>
        <row r="463">
          <cell r="D463"/>
          <cell r="E463"/>
          <cell r="F463"/>
          <cell r="G463"/>
          <cell r="H463"/>
          <cell r="I463"/>
          <cell r="J463"/>
          <cell r="K463"/>
          <cell r="L463"/>
        </row>
        <row r="464">
          <cell r="D464"/>
          <cell r="E464"/>
          <cell r="F464"/>
          <cell r="G464"/>
          <cell r="H464"/>
          <cell r="I464"/>
          <cell r="J464"/>
          <cell r="K464"/>
          <cell r="L464"/>
        </row>
        <row r="465">
          <cell r="D465"/>
          <cell r="E465"/>
          <cell r="F465"/>
          <cell r="G465"/>
          <cell r="H465"/>
          <cell r="I465"/>
          <cell r="J465"/>
          <cell r="K465"/>
          <cell r="L465"/>
        </row>
        <row r="466">
          <cell r="D466"/>
          <cell r="E466"/>
          <cell r="F466"/>
          <cell r="G466"/>
          <cell r="H466"/>
          <cell r="I466"/>
          <cell r="J466"/>
          <cell r="K466"/>
          <cell r="L466"/>
        </row>
        <row r="467">
          <cell r="D467"/>
          <cell r="E467"/>
          <cell r="F467"/>
          <cell r="G467"/>
          <cell r="H467"/>
          <cell r="I467"/>
          <cell r="J467"/>
          <cell r="K467"/>
          <cell r="L467"/>
        </row>
        <row r="468">
          <cell r="D468"/>
          <cell r="E468"/>
          <cell r="F468"/>
          <cell r="G468"/>
          <cell r="H468"/>
          <cell r="I468"/>
          <cell r="J468"/>
          <cell r="K468"/>
          <cell r="L468"/>
        </row>
        <row r="469">
          <cell r="D469"/>
          <cell r="E469"/>
          <cell r="F469"/>
          <cell r="G469"/>
          <cell r="H469"/>
          <cell r="I469"/>
          <cell r="J469"/>
          <cell r="K469"/>
          <cell r="L469"/>
        </row>
        <row r="470">
          <cell r="D470"/>
          <cell r="E470"/>
          <cell r="F470"/>
          <cell r="G470"/>
          <cell r="H470"/>
          <cell r="I470"/>
          <cell r="J470"/>
          <cell r="K470"/>
          <cell r="L470"/>
        </row>
        <row r="471">
          <cell r="D471"/>
          <cell r="E471"/>
          <cell r="F471"/>
          <cell r="G471"/>
          <cell r="H471"/>
          <cell r="I471"/>
          <cell r="J471"/>
          <cell r="K471"/>
          <cell r="L471"/>
        </row>
        <row r="472">
          <cell r="D472"/>
          <cell r="E472"/>
          <cell r="F472"/>
          <cell r="G472"/>
          <cell r="H472"/>
          <cell r="I472"/>
          <cell r="J472"/>
          <cell r="K472"/>
          <cell r="L472"/>
        </row>
        <row r="473">
          <cell r="D473"/>
          <cell r="E473"/>
          <cell r="F473"/>
          <cell r="G473"/>
          <cell r="H473"/>
          <cell r="I473"/>
          <cell r="J473"/>
          <cell r="K473"/>
          <cell r="L473"/>
        </row>
        <row r="474">
          <cell r="D474"/>
          <cell r="E474"/>
          <cell r="F474"/>
          <cell r="G474"/>
          <cell r="H474"/>
          <cell r="I474"/>
          <cell r="J474"/>
          <cell r="K474"/>
          <cell r="L474"/>
        </row>
        <row r="475">
          <cell r="D475"/>
          <cell r="E475"/>
          <cell r="F475"/>
          <cell r="G475"/>
          <cell r="H475"/>
          <cell r="I475"/>
          <cell r="J475"/>
          <cell r="K475"/>
          <cell r="L475"/>
        </row>
        <row r="476">
          <cell r="D476"/>
          <cell r="E476"/>
          <cell r="F476"/>
          <cell r="G476"/>
          <cell r="H476"/>
          <cell r="I476"/>
          <cell r="J476"/>
          <cell r="K476"/>
          <cell r="L476"/>
        </row>
        <row r="477">
          <cell r="D477"/>
          <cell r="E477"/>
          <cell r="F477"/>
          <cell r="G477"/>
          <cell r="H477"/>
          <cell r="I477"/>
          <cell r="J477"/>
          <cell r="K477"/>
          <cell r="L477"/>
        </row>
        <row r="478">
          <cell r="D478"/>
          <cell r="E478"/>
          <cell r="F478"/>
          <cell r="G478"/>
          <cell r="H478"/>
          <cell r="I478"/>
          <cell r="J478"/>
          <cell r="K478"/>
          <cell r="L478"/>
        </row>
        <row r="479">
          <cell r="D479"/>
          <cell r="E479"/>
          <cell r="F479"/>
          <cell r="G479"/>
          <cell r="H479"/>
          <cell r="I479"/>
          <cell r="J479"/>
          <cell r="K479"/>
          <cell r="L479"/>
        </row>
        <row r="480">
          <cell r="D480"/>
          <cell r="E480"/>
          <cell r="F480"/>
          <cell r="G480"/>
          <cell r="H480"/>
          <cell r="I480"/>
          <cell r="J480"/>
          <cell r="K480"/>
          <cell r="L480"/>
        </row>
        <row r="481">
          <cell r="D481"/>
          <cell r="E481"/>
          <cell r="F481"/>
          <cell r="G481"/>
          <cell r="H481"/>
          <cell r="I481"/>
          <cell r="J481"/>
          <cell r="K481"/>
          <cell r="L481"/>
        </row>
        <row r="482">
          <cell r="D482"/>
          <cell r="E482"/>
          <cell r="F482"/>
          <cell r="G482"/>
          <cell r="H482"/>
          <cell r="I482"/>
          <cell r="J482"/>
          <cell r="K482"/>
          <cell r="L482"/>
        </row>
        <row r="483">
          <cell r="D483"/>
          <cell r="E483"/>
          <cell r="F483"/>
          <cell r="G483"/>
          <cell r="H483"/>
          <cell r="I483"/>
          <cell r="J483"/>
          <cell r="K483"/>
          <cell r="L483"/>
        </row>
        <row r="484">
          <cell r="D484"/>
          <cell r="E484"/>
          <cell r="F484"/>
          <cell r="G484"/>
          <cell r="H484"/>
          <cell r="I484"/>
          <cell r="J484"/>
          <cell r="K484"/>
          <cell r="L484"/>
        </row>
        <row r="485">
          <cell r="D485"/>
          <cell r="E485"/>
          <cell r="F485"/>
          <cell r="G485"/>
          <cell r="H485"/>
          <cell r="I485"/>
          <cell r="J485"/>
          <cell r="K485"/>
          <cell r="L485"/>
        </row>
        <row r="486">
          <cell r="D486"/>
          <cell r="E486"/>
          <cell r="F486"/>
          <cell r="G486"/>
          <cell r="H486"/>
          <cell r="I486"/>
          <cell r="J486"/>
          <cell r="K486"/>
          <cell r="L486"/>
        </row>
        <row r="487">
          <cell r="D487"/>
          <cell r="E487"/>
          <cell r="F487"/>
          <cell r="G487"/>
          <cell r="H487"/>
          <cell r="I487"/>
          <cell r="J487"/>
          <cell r="K487"/>
          <cell r="L487"/>
        </row>
        <row r="488">
          <cell r="D488"/>
          <cell r="E488"/>
          <cell r="F488"/>
          <cell r="G488"/>
          <cell r="H488"/>
          <cell r="I488"/>
          <cell r="J488"/>
          <cell r="K488"/>
          <cell r="L488"/>
        </row>
        <row r="489">
          <cell r="D489"/>
          <cell r="E489"/>
          <cell r="F489"/>
          <cell r="G489"/>
          <cell r="H489"/>
          <cell r="I489"/>
          <cell r="J489"/>
          <cell r="K489"/>
          <cell r="L489"/>
        </row>
        <row r="490">
          <cell r="D490"/>
          <cell r="E490"/>
          <cell r="F490"/>
          <cell r="G490"/>
          <cell r="H490"/>
          <cell r="I490"/>
          <cell r="J490"/>
          <cell r="K490"/>
          <cell r="L490"/>
        </row>
        <row r="491">
          <cell r="D491"/>
          <cell r="E491"/>
          <cell r="F491"/>
          <cell r="G491"/>
          <cell r="H491"/>
          <cell r="I491"/>
          <cell r="J491"/>
          <cell r="K491"/>
          <cell r="L491"/>
        </row>
        <row r="492">
          <cell r="D492"/>
          <cell r="E492"/>
          <cell r="F492"/>
          <cell r="G492"/>
          <cell r="H492"/>
          <cell r="I492"/>
          <cell r="J492"/>
          <cell r="K492"/>
          <cell r="L492"/>
        </row>
        <row r="493">
          <cell r="D493"/>
          <cell r="E493"/>
          <cell r="F493"/>
          <cell r="G493"/>
          <cell r="H493"/>
          <cell r="I493"/>
          <cell r="J493"/>
          <cell r="K493"/>
          <cell r="L493"/>
        </row>
        <row r="494">
          <cell r="D494"/>
          <cell r="E494"/>
          <cell r="F494"/>
          <cell r="G494"/>
          <cell r="H494"/>
          <cell r="I494"/>
          <cell r="J494"/>
          <cell r="K494"/>
          <cell r="L494"/>
        </row>
        <row r="495">
          <cell r="D495"/>
          <cell r="E495"/>
          <cell r="F495"/>
          <cell r="G495"/>
          <cell r="H495"/>
          <cell r="I495"/>
          <cell r="J495"/>
          <cell r="K495"/>
          <cell r="L495"/>
        </row>
        <row r="496">
          <cell r="D496"/>
          <cell r="E496"/>
          <cell r="F496"/>
          <cell r="G496"/>
          <cell r="H496"/>
          <cell r="I496"/>
          <cell r="J496"/>
          <cell r="K496"/>
          <cell r="L496"/>
        </row>
        <row r="497">
          <cell r="D497"/>
          <cell r="E497"/>
          <cell r="F497"/>
          <cell r="G497"/>
          <cell r="H497"/>
          <cell r="I497"/>
          <cell r="J497"/>
          <cell r="K497"/>
          <cell r="L497"/>
        </row>
        <row r="498">
          <cell r="D498"/>
          <cell r="E498"/>
          <cell r="F498"/>
          <cell r="G498"/>
          <cell r="H498"/>
          <cell r="I498"/>
          <cell r="J498"/>
          <cell r="K498"/>
          <cell r="L498"/>
        </row>
        <row r="499">
          <cell r="D499"/>
          <cell r="E499"/>
          <cell r="F499"/>
          <cell r="G499"/>
          <cell r="H499"/>
          <cell r="I499"/>
          <cell r="J499"/>
          <cell r="K499"/>
          <cell r="L499"/>
        </row>
        <row r="500">
          <cell r="D500"/>
          <cell r="E500"/>
          <cell r="F500"/>
          <cell r="G500"/>
          <cell r="H500"/>
          <cell r="I500"/>
          <cell r="J500"/>
          <cell r="K500"/>
          <cell r="L500"/>
        </row>
        <row r="501">
          <cell r="D501"/>
          <cell r="E501"/>
          <cell r="F501"/>
          <cell r="G501"/>
          <cell r="H501"/>
          <cell r="I501"/>
          <cell r="J501"/>
          <cell r="K501"/>
          <cell r="L501"/>
        </row>
        <row r="502">
          <cell r="D502"/>
          <cell r="E502"/>
          <cell r="F502"/>
          <cell r="G502"/>
          <cell r="H502"/>
          <cell r="I502"/>
          <cell r="J502"/>
          <cell r="K502"/>
          <cell r="L502"/>
        </row>
        <row r="503">
          <cell r="D503"/>
          <cell r="E503"/>
          <cell r="F503"/>
          <cell r="G503"/>
          <cell r="H503"/>
          <cell r="I503"/>
          <cell r="J503"/>
          <cell r="K503"/>
          <cell r="L503"/>
        </row>
        <row r="504">
          <cell r="D504"/>
          <cell r="E504"/>
          <cell r="F504"/>
          <cell r="G504"/>
          <cell r="H504"/>
          <cell r="I504"/>
          <cell r="J504"/>
          <cell r="K504"/>
          <cell r="L504"/>
        </row>
        <row r="505">
          <cell r="D505"/>
          <cell r="E505"/>
          <cell r="F505"/>
          <cell r="G505"/>
          <cell r="H505"/>
          <cell r="I505"/>
          <cell r="J505"/>
          <cell r="K505"/>
          <cell r="L505"/>
        </row>
        <row r="506">
          <cell r="D506"/>
          <cell r="E506"/>
          <cell r="F506"/>
          <cell r="G506"/>
          <cell r="H506"/>
          <cell r="I506"/>
          <cell r="J506"/>
          <cell r="K506"/>
          <cell r="L506"/>
        </row>
        <row r="507">
          <cell r="D507"/>
          <cell r="E507"/>
          <cell r="F507"/>
          <cell r="G507"/>
          <cell r="H507"/>
          <cell r="I507"/>
          <cell r="J507"/>
          <cell r="K507"/>
          <cell r="L507"/>
        </row>
        <row r="508">
          <cell r="D508"/>
          <cell r="E508"/>
          <cell r="F508"/>
          <cell r="G508"/>
          <cell r="H508"/>
          <cell r="I508"/>
          <cell r="J508"/>
          <cell r="K508"/>
          <cell r="L508"/>
        </row>
        <row r="509">
          <cell r="D509"/>
          <cell r="E509"/>
          <cell r="F509"/>
          <cell r="G509"/>
          <cell r="H509"/>
          <cell r="I509"/>
          <cell r="J509"/>
          <cell r="K509"/>
          <cell r="L509"/>
        </row>
        <row r="510">
          <cell r="D510"/>
          <cell r="E510"/>
          <cell r="F510"/>
          <cell r="G510"/>
          <cell r="H510"/>
          <cell r="I510"/>
          <cell r="J510"/>
          <cell r="K510"/>
          <cell r="L510"/>
        </row>
        <row r="511">
          <cell r="D511"/>
          <cell r="E511"/>
          <cell r="F511"/>
          <cell r="G511"/>
          <cell r="H511"/>
          <cell r="I511"/>
          <cell r="J511"/>
          <cell r="K511"/>
          <cell r="L511"/>
        </row>
        <row r="512">
          <cell r="D512"/>
          <cell r="E512"/>
          <cell r="F512"/>
          <cell r="G512"/>
          <cell r="H512"/>
          <cell r="I512"/>
          <cell r="J512"/>
          <cell r="K512"/>
          <cell r="L512"/>
        </row>
        <row r="513">
          <cell r="D513"/>
          <cell r="E513"/>
          <cell r="F513"/>
          <cell r="G513"/>
          <cell r="H513"/>
          <cell r="I513"/>
          <cell r="J513"/>
          <cell r="K513"/>
          <cell r="L513"/>
        </row>
        <row r="514">
          <cell r="D514"/>
          <cell r="E514"/>
          <cell r="F514"/>
          <cell r="G514"/>
          <cell r="H514"/>
          <cell r="I514"/>
          <cell r="J514"/>
          <cell r="K514"/>
          <cell r="L514"/>
        </row>
        <row r="515">
          <cell r="D515"/>
          <cell r="E515"/>
          <cell r="F515"/>
          <cell r="G515"/>
          <cell r="H515"/>
          <cell r="I515"/>
          <cell r="J515"/>
          <cell r="K515"/>
          <cell r="L515"/>
        </row>
        <row r="516">
          <cell r="D516"/>
          <cell r="E516"/>
          <cell r="F516"/>
          <cell r="G516"/>
          <cell r="H516"/>
          <cell r="I516"/>
          <cell r="J516"/>
          <cell r="K516"/>
          <cell r="L516"/>
        </row>
        <row r="517">
          <cell r="D517"/>
          <cell r="E517"/>
          <cell r="F517"/>
          <cell r="G517"/>
          <cell r="H517"/>
          <cell r="I517"/>
          <cell r="J517"/>
          <cell r="K517"/>
          <cell r="L517"/>
        </row>
        <row r="518">
          <cell r="D518"/>
          <cell r="E518"/>
          <cell r="F518"/>
          <cell r="G518"/>
          <cell r="H518"/>
          <cell r="I518"/>
          <cell r="J518"/>
          <cell r="K518"/>
          <cell r="L518"/>
        </row>
        <row r="519">
          <cell r="D519"/>
          <cell r="E519"/>
          <cell r="F519"/>
          <cell r="G519"/>
          <cell r="H519"/>
          <cell r="I519"/>
          <cell r="J519"/>
          <cell r="K519"/>
          <cell r="L519"/>
        </row>
        <row r="520">
          <cell r="D520"/>
          <cell r="E520"/>
          <cell r="F520"/>
          <cell r="G520"/>
          <cell r="H520"/>
          <cell r="I520"/>
          <cell r="J520"/>
          <cell r="K520"/>
          <cell r="L520"/>
        </row>
        <row r="521">
          <cell r="D521"/>
          <cell r="E521"/>
          <cell r="F521"/>
          <cell r="G521"/>
          <cell r="H521"/>
          <cell r="I521"/>
          <cell r="J521"/>
          <cell r="K521"/>
          <cell r="L521"/>
        </row>
        <row r="522">
          <cell r="D522"/>
          <cell r="E522"/>
          <cell r="F522"/>
          <cell r="G522"/>
          <cell r="H522"/>
          <cell r="I522"/>
          <cell r="J522"/>
          <cell r="K522"/>
          <cell r="L522"/>
        </row>
        <row r="523">
          <cell r="D523"/>
          <cell r="E523"/>
          <cell r="F523"/>
          <cell r="G523"/>
          <cell r="H523"/>
          <cell r="I523"/>
          <cell r="J523"/>
          <cell r="K523"/>
          <cell r="L523"/>
        </row>
        <row r="524">
          <cell r="D524"/>
          <cell r="E524"/>
          <cell r="F524"/>
          <cell r="G524"/>
          <cell r="H524"/>
          <cell r="I524"/>
          <cell r="J524"/>
          <cell r="K524"/>
          <cell r="L524"/>
        </row>
        <row r="525">
          <cell r="D525"/>
          <cell r="E525"/>
          <cell r="F525"/>
          <cell r="G525"/>
          <cell r="H525"/>
          <cell r="I525"/>
          <cell r="J525"/>
          <cell r="K525"/>
          <cell r="L525"/>
        </row>
        <row r="526">
          <cell r="D526"/>
          <cell r="E526"/>
          <cell r="F526"/>
          <cell r="G526"/>
          <cell r="H526"/>
          <cell r="I526"/>
          <cell r="J526"/>
          <cell r="K526"/>
          <cell r="L526"/>
        </row>
        <row r="527">
          <cell r="D527"/>
          <cell r="E527"/>
          <cell r="F527"/>
          <cell r="G527"/>
          <cell r="H527"/>
          <cell r="I527"/>
          <cell r="J527"/>
          <cell r="K527"/>
          <cell r="L527"/>
        </row>
        <row r="528">
          <cell r="D528"/>
          <cell r="E528"/>
          <cell r="F528"/>
          <cell r="G528"/>
          <cell r="H528"/>
          <cell r="I528"/>
          <cell r="J528"/>
          <cell r="K528"/>
          <cell r="L528"/>
        </row>
        <row r="529">
          <cell r="D529"/>
          <cell r="E529"/>
          <cell r="F529"/>
          <cell r="G529"/>
          <cell r="H529"/>
          <cell r="I529"/>
          <cell r="J529"/>
          <cell r="K529"/>
          <cell r="L529"/>
        </row>
        <row r="530">
          <cell r="D530"/>
          <cell r="E530"/>
          <cell r="F530"/>
          <cell r="G530"/>
          <cell r="H530"/>
          <cell r="I530"/>
          <cell r="J530"/>
          <cell r="K530"/>
          <cell r="L530"/>
        </row>
        <row r="531">
          <cell r="D531"/>
          <cell r="E531"/>
          <cell r="F531"/>
          <cell r="G531"/>
          <cell r="H531"/>
          <cell r="I531"/>
          <cell r="J531"/>
          <cell r="K531"/>
          <cell r="L531"/>
        </row>
        <row r="532">
          <cell r="D532"/>
          <cell r="E532"/>
          <cell r="F532"/>
          <cell r="G532"/>
          <cell r="H532"/>
          <cell r="I532"/>
          <cell r="J532"/>
          <cell r="K532"/>
          <cell r="L532"/>
        </row>
        <row r="533">
          <cell r="D533"/>
          <cell r="E533"/>
          <cell r="F533"/>
          <cell r="G533"/>
          <cell r="H533"/>
          <cell r="I533"/>
          <cell r="J533"/>
          <cell r="K533"/>
          <cell r="L533"/>
        </row>
        <row r="534">
          <cell r="D534"/>
          <cell r="E534"/>
          <cell r="F534"/>
          <cell r="G534"/>
          <cell r="H534"/>
          <cell r="I534"/>
          <cell r="J534"/>
          <cell r="K534"/>
          <cell r="L534"/>
        </row>
        <row r="535">
          <cell r="D535"/>
          <cell r="E535"/>
          <cell r="F535"/>
          <cell r="G535"/>
          <cell r="H535"/>
          <cell r="I535"/>
          <cell r="J535"/>
          <cell r="K535"/>
          <cell r="L535"/>
        </row>
        <row r="536">
          <cell r="D536"/>
          <cell r="E536"/>
          <cell r="F536"/>
          <cell r="G536"/>
          <cell r="H536"/>
          <cell r="I536"/>
          <cell r="J536"/>
          <cell r="K536"/>
          <cell r="L536"/>
        </row>
        <row r="537">
          <cell r="D537"/>
          <cell r="E537"/>
          <cell r="F537"/>
          <cell r="G537"/>
          <cell r="H537"/>
          <cell r="I537"/>
          <cell r="J537"/>
          <cell r="K537"/>
          <cell r="L537"/>
        </row>
        <row r="538">
          <cell r="D538"/>
          <cell r="E538"/>
          <cell r="F538"/>
          <cell r="G538"/>
          <cell r="H538"/>
          <cell r="I538"/>
          <cell r="J538"/>
          <cell r="K538"/>
          <cell r="L538"/>
        </row>
        <row r="539">
          <cell r="D539"/>
          <cell r="E539"/>
          <cell r="F539"/>
          <cell r="G539"/>
          <cell r="H539"/>
          <cell r="I539"/>
          <cell r="J539"/>
          <cell r="K539"/>
          <cell r="L539"/>
        </row>
        <row r="540">
          <cell r="D540"/>
          <cell r="E540"/>
          <cell r="F540"/>
          <cell r="G540"/>
          <cell r="H540"/>
          <cell r="I540"/>
          <cell r="J540"/>
          <cell r="K540"/>
          <cell r="L540"/>
        </row>
        <row r="541">
          <cell r="D541"/>
          <cell r="E541"/>
          <cell r="F541"/>
          <cell r="G541"/>
          <cell r="H541"/>
          <cell r="I541"/>
          <cell r="J541"/>
          <cell r="K541"/>
          <cell r="L541"/>
        </row>
        <row r="542">
          <cell r="D542"/>
          <cell r="E542"/>
          <cell r="F542"/>
          <cell r="G542"/>
          <cell r="H542"/>
          <cell r="I542"/>
          <cell r="J542"/>
          <cell r="K542"/>
          <cell r="L542"/>
        </row>
        <row r="543">
          <cell r="D543"/>
          <cell r="E543"/>
          <cell r="F543"/>
          <cell r="G543"/>
          <cell r="H543"/>
          <cell r="I543"/>
          <cell r="J543"/>
          <cell r="K543"/>
          <cell r="L543"/>
        </row>
        <row r="544">
          <cell r="D544"/>
          <cell r="E544"/>
          <cell r="F544"/>
          <cell r="G544"/>
          <cell r="H544"/>
          <cell r="I544"/>
          <cell r="J544"/>
          <cell r="K544"/>
          <cell r="L544"/>
        </row>
        <row r="545">
          <cell r="D545"/>
          <cell r="E545"/>
          <cell r="F545"/>
          <cell r="G545"/>
          <cell r="H545"/>
          <cell r="I545"/>
          <cell r="J545"/>
          <cell r="K545"/>
          <cell r="L545"/>
        </row>
        <row r="546">
          <cell r="D546"/>
          <cell r="E546"/>
          <cell r="F546"/>
          <cell r="G546"/>
          <cell r="H546"/>
          <cell r="I546"/>
          <cell r="J546"/>
          <cell r="K546"/>
          <cell r="L546"/>
        </row>
        <row r="547">
          <cell r="D547"/>
          <cell r="E547"/>
          <cell r="F547"/>
          <cell r="G547"/>
          <cell r="H547"/>
          <cell r="I547"/>
          <cell r="J547"/>
          <cell r="K547"/>
          <cell r="L547"/>
        </row>
        <row r="548">
          <cell r="D548"/>
          <cell r="E548"/>
          <cell r="F548"/>
          <cell r="G548"/>
          <cell r="H548"/>
          <cell r="I548"/>
          <cell r="J548"/>
          <cell r="K548"/>
          <cell r="L548"/>
        </row>
        <row r="549">
          <cell r="D549"/>
          <cell r="E549"/>
          <cell r="F549"/>
          <cell r="G549"/>
          <cell r="H549"/>
          <cell r="I549"/>
          <cell r="J549"/>
          <cell r="K549"/>
          <cell r="L549"/>
        </row>
        <row r="550">
          <cell r="D550"/>
          <cell r="E550"/>
          <cell r="F550"/>
          <cell r="G550"/>
          <cell r="H550"/>
          <cell r="I550"/>
          <cell r="J550"/>
          <cell r="K550"/>
          <cell r="L550"/>
        </row>
        <row r="551">
          <cell r="D551"/>
          <cell r="E551"/>
          <cell r="F551"/>
          <cell r="G551"/>
          <cell r="H551"/>
          <cell r="I551"/>
          <cell r="J551"/>
          <cell r="K551"/>
          <cell r="L551"/>
        </row>
        <row r="552">
          <cell r="D552"/>
          <cell r="E552"/>
          <cell r="F552"/>
          <cell r="G552"/>
          <cell r="H552"/>
          <cell r="I552"/>
          <cell r="J552"/>
          <cell r="K552"/>
          <cell r="L552"/>
        </row>
        <row r="553">
          <cell r="D553"/>
          <cell r="E553"/>
          <cell r="F553"/>
          <cell r="G553"/>
          <cell r="H553"/>
          <cell r="I553"/>
          <cell r="J553"/>
          <cell r="K553"/>
          <cell r="L553"/>
        </row>
        <row r="554">
          <cell r="D554"/>
          <cell r="E554"/>
          <cell r="F554"/>
          <cell r="G554"/>
          <cell r="H554"/>
          <cell r="I554"/>
          <cell r="J554"/>
          <cell r="K554"/>
          <cell r="L554"/>
        </row>
        <row r="555">
          <cell r="D555"/>
          <cell r="E555"/>
          <cell r="F555"/>
          <cell r="G555"/>
          <cell r="H555"/>
          <cell r="I555"/>
          <cell r="J555"/>
          <cell r="K555"/>
          <cell r="L555"/>
        </row>
        <row r="556">
          <cell r="D556"/>
          <cell r="E556"/>
          <cell r="F556"/>
          <cell r="G556"/>
          <cell r="H556"/>
          <cell r="I556"/>
          <cell r="J556"/>
          <cell r="K556"/>
          <cell r="L556"/>
        </row>
        <row r="557">
          <cell r="D557"/>
          <cell r="E557"/>
          <cell r="F557"/>
          <cell r="G557"/>
          <cell r="H557"/>
          <cell r="I557"/>
          <cell r="J557"/>
          <cell r="K557"/>
          <cell r="L557"/>
        </row>
        <row r="558">
          <cell r="D558"/>
          <cell r="E558"/>
          <cell r="F558"/>
          <cell r="G558"/>
          <cell r="H558"/>
          <cell r="I558"/>
          <cell r="J558"/>
          <cell r="K558"/>
          <cell r="L558"/>
        </row>
        <row r="559">
          <cell r="D559"/>
          <cell r="E559"/>
          <cell r="F559"/>
          <cell r="G559"/>
          <cell r="H559"/>
          <cell r="I559"/>
          <cell r="J559"/>
          <cell r="K559"/>
          <cell r="L559"/>
        </row>
        <row r="560">
          <cell r="D560"/>
          <cell r="E560"/>
          <cell r="F560"/>
          <cell r="G560"/>
          <cell r="H560"/>
          <cell r="I560"/>
          <cell r="J560"/>
          <cell r="K560"/>
          <cell r="L560"/>
        </row>
        <row r="561">
          <cell r="D561"/>
          <cell r="E561"/>
          <cell r="F561"/>
          <cell r="G561"/>
          <cell r="H561"/>
          <cell r="I561"/>
          <cell r="J561"/>
          <cell r="K561"/>
          <cell r="L561"/>
        </row>
        <row r="562">
          <cell r="D562"/>
          <cell r="E562"/>
          <cell r="F562"/>
          <cell r="G562"/>
          <cell r="H562"/>
          <cell r="I562"/>
          <cell r="J562"/>
          <cell r="K562"/>
          <cell r="L562"/>
        </row>
        <row r="563">
          <cell r="D563"/>
          <cell r="E563"/>
          <cell r="F563"/>
          <cell r="G563"/>
          <cell r="H563"/>
          <cell r="I563"/>
          <cell r="J563"/>
          <cell r="K563"/>
          <cell r="L563"/>
        </row>
        <row r="564">
          <cell r="D564"/>
          <cell r="E564"/>
          <cell r="F564"/>
          <cell r="G564"/>
          <cell r="H564"/>
          <cell r="I564"/>
          <cell r="J564"/>
          <cell r="K564"/>
          <cell r="L564"/>
        </row>
        <row r="565">
          <cell r="D565"/>
          <cell r="E565"/>
          <cell r="F565"/>
          <cell r="G565"/>
          <cell r="H565"/>
          <cell r="I565"/>
          <cell r="J565"/>
          <cell r="K565"/>
          <cell r="L565"/>
        </row>
        <row r="566">
          <cell r="D566"/>
          <cell r="E566"/>
          <cell r="F566"/>
          <cell r="G566"/>
          <cell r="H566"/>
          <cell r="I566"/>
          <cell r="J566"/>
          <cell r="K566"/>
          <cell r="L566"/>
        </row>
        <row r="567">
          <cell r="D567"/>
          <cell r="E567"/>
          <cell r="F567"/>
          <cell r="G567"/>
          <cell r="H567"/>
          <cell r="I567"/>
          <cell r="J567"/>
          <cell r="K567"/>
          <cell r="L567"/>
        </row>
        <row r="568">
          <cell r="D568"/>
          <cell r="E568"/>
          <cell r="F568"/>
          <cell r="G568"/>
          <cell r="H568"/>
          <cell r="I568"/>
          <cell r="J568"/>
          <cell r="K568"/>
          <cell r="L568"/>
        </row>
        <row r="569">
          <cell r="D569"/>
          <cell r="E569"/>
          <cell r="F569"/>
          <cell r="G569"/>
          <cell r="H569"/>
          <cell r="I569"/>
          <cell r="J569"/>
          <cell r="K569"/>
          <cell r="L569"/>
        </row>
        <row r="570">
          <cell r="D570"/>
          <cell r="E570"/>
          <cell r="F570"/>
          <cell r="G570"/>
          <cell r="H570"/>
          <cell r="I570"/>
          <cell r="J570"/>
          <cell r="K570"/>
          <cell r="L570"/>
        </row>
        <row r="571">
          <cell r="D571"/>
          <cell r="E571"/>
          <cell r="F571"/>
          <cell r="G571"/>
          <cell r="H571"/>
          <cell r="I571"/>
          <cell r="J571"/>
          <cell r="K571"/>
          <cell r="L571"/>
        </row>
        <row r="572">
          <cell r="D572"/>
          <cell r="E572"/>
          <cell r="F572"/>
          <cell r="G572"/>
          <cell r="H572"/>
          <cell r="I572"/>
          <cell r="J572"/>
          <cell r="K572"/>
          <cell r="L572"/>
        </row>
        <row r="573">
          <cell r="D573"/>
          <cell r="E573"/>
          <cell r="F573"/>
          <cell r="G573"/>
          <cell r="H573"/>
          <cell r="I573"/>
          <cell r="J573"/>
          <cell r="K573"/>
          <cell r="L573"/>
        </row>
        <row r="574">
          <cell r="D574"/>
          <cell r="E574"/>
          <cell r="F574"/>
          <cell r="G574"/>
          <cell r="H574"/>
          <cell r="I574"/>
          <cell r="J574"/>
          <cell r="K574"/>
          <cell r="L574"/>
        </row>
        <row r="575">
          <cell r="D575"/>
          <cell r="E575"/>
          <cell r="F575"/>
          <cell r="G575"/>
          <cell r="H575"/>
          <cell r="I575"/>
          <cell r="J575"/>
          <cell r="K575"/>
          <cell r="L575"/>
        </row>
        <row r="576">
          <cell r="D576"/>
          <cell r="E576"/>
          <cell r="F576"/>
          <cell r="G576"/>
          <cell r="H576"/>
          <cell r="I576"/>
          <cell r="J576"/>
          <cell r="K576"/>
          <cell r="L576"/>
        </row>
        <row r="577">
          <cell r="D577"/>
          <cell r="E577"/>
          <cell r="F577"/>
          <cell r="G577"/>
          <cell r="H577"/>
          <cell r="I577"/>
          <cell r="J577"/>
          <cell r="K577"/>
          <cell r="L577"/>
        </row>
        <row r="578">
          <cell r="D578"/>
          <cell r="E578"/>
          <cell r="F578"/>
          <cell r="G578"/>
          <cell r="H578"/>
          <cell r="I578"/>
          <cell r="J578"/>
          <cell r="K578"/>
          <cell r="L578"/>
        </row>
        <row r="579">
          <cell r="D579"/>
          <cell r="E579"/>
          <cell r="F579"/>
          <cell r="G579"/>
          <cell r="H579"/>
          <cell r="I579"/>
          <cell r="J579"/>
          <cell r="K579"/>
          <cell r="L579"/>
        </row>
        <row r="580">
          <cell r="D580"/>
          <cell r="E580"/>
          <cell r="F580"/>
          <cell r="G580"/>
          <cell r="H580"/>
          <cell r="I580"/>
          <cell r="J580"/>
          <cell r="K580"/>
          <cell r="L580"/>
        </row>
        <row r="581">
          <cell r="D581"/>
          <cell r="E581"/>
          <cell r="F581"/>
          <cell r="G581"/>
          <cell r="H581"/>
          <cell r="I581"/>
          <cell r="J581"/>
          <cell r="K581"/>
          <cell r="L581"/>
        </row>
        <row r="582">
          <cell r="D582"/>
          <cell r="E582"/>
          <cell r="F582"/>
          <cell r="G582"/>
          <cell r="H582"/>
          <cell r="I582"/>
          <cell r="J582"/>
          <cell r="K582"/>
          <cell r="L582"/>
        </row>
        <row r="583">
          <cell r="D583"/>
          <cell r="E583"/>
          <cell r="F583"/>
          <cell r="G583"/>
          <cell r="H583"/>
          <cell r="I583"/>
          <cell r="J583"/>
          <cell r="K583"/>
          <cell r="L583"/>
        </row>
        <row r="584">
          <cell r="D584"/>
          <cell r="E584"/>
          <cell r="F584"/>
          <cell r="G584"/>
          <cell r="H584"/>
          <cell r="I584"/>
          <cell r="J584"/>
          <cell r="K584"/>
          <cell r="L584"/>
        </row>
        <row r="585">
          <cell r="D585"/>
          <cell r="E585"/>
          <cell r="F585"/>
          <cell r="G585"/>
          <cell r="H585"/>
          <cell r="I585"/>
          <cell r="J585"/>
          <cell r="K585"/>
          <cell r="L585"/>
        </row>
        <row r="586">
          <cell r="D586"/>
          <cell r="E586"/>
          <cell r="F586"/>
          <cell r="G586"/>
          <cell r="H586"/>
          <cell r="I586"/>
          <cell r="J586"/>
          <cell r="K586"/>
          <cell r="L586"/>
        </row>
        <row r="587">
          <cell r="D587"/>
          <cell r="E587"/>
          <cell r="F587"/>
          <cell r="G587"/>
          <cell r="H587"/>
          <cell r="I587"/>
          <cell r="J587"/>
          <cell r="K587"/>
          <cell r="L587"/>
        </row>
        <row r="588">
          <cell r="D588"/>
          <cell r="E588"/>
          <cell r="F588"/>
          <cell r="G588"/>
          <cell r="H588"/>
          <cell r="I588"/>
          <cell r="J588"/>
          <cell r="K588"/>
          <cell r="L588"/>
        </row>
        <row r="589">
          <cell r="D589"/>
          <cell r="E589"/>
          <cell r="F589"/>
          <cell r="G589"/>
          <cell r="H589"/>
          <cell r="I589"/>
          <cell r="J589"/>
          <cell r="K589"/>
          <cell r="L589"/>
        </row>
        <row r="590">
          <cell r="D590"/>
          <cell r="E590"/>
          <cell r="F590"/>
          <cell r="G590"/>
          <cell r="H590"/>
          <cell r="I590"/>
          <cell r="J590"/>
          <cell r="K590"/>
          <cell r="L590"/>
        </row>
        <row r="591">
          <cell r="D591"/>
          <cell r="E591"/>
          <cell r="F591"/>
          <cell r="G591"/>
          <cell r="H591"/>
          <cell r="I591"/>
          <cell r="J591"/>
          <cell r="K591"/>
          <cell r="L591"/>
        </row>
        <row r="592">
          <cell r="D592"/>
          <cell r="E592"/>
          <cell r="F592"/>
          <cell r="G592"/>
          <cell r="H592"/>
          <cell r="I592"/>
          <cell r="J592"/>
          <cell r="K592"/>
          <cell r="L592"/>
        </row>
        <row r="593">
          <cell r="D593"/>
          <cell r="E593"/>
          <cell r="F593"/>
          <cell r="G593"/>
          <cell r="H593"/>
          <cell r="I593"/>
          <cell r="J593"/>
          <cell r="K593"/>
          <cell r="L593"/>
        </row>
        <row r="594">
          <cell r="D594"/>
          <cell r="E594"/>
          <cell r="F594"/>
          <cell r="G594"/>
          <cell r="H594"/>
          <cell r="I594"/>
          <cell r="J594"/>
          <cell r="K594"/>
          <cell r="L594"/>
        </row>
        <row r="595">
          <cell r="D595"/>
          <cell r="E595"/>
          <cell r="F595"/>
          <cell r="G595"/>
          <cell r="H595"/>
          <cell r="I595"/>
          <cell r="J595"/>
          <cell r="K595"/>
          <cell r="L595"/>
        </row>
        <row r="596">
          <cell r="D596"/>
          <cell r="E596"/>
          <cell r="F596"/>
          <cell r="G596"/>
          <cell r="H596"/>
          <cell r="I596"/>
          <cell r="J596"/>
          <cell r="K596"/>
          <cell r="L596"/>
        </row>
        <row r="597">
          <cell r="D597"/>
          <cell r="E597"/>
          <cell r="F597"/>
          <cell r="G597"/>
          <cell r="H597"/>
          <cell r="I597"/>
          <cell r="J597"/>
          <cell r="K597"/>
          <cell r="L597"/>
        </row>
        <row r="598">
          <cell r="D598"/>
          <cell r="E598"/>
          <cell r="F598"/>
          <cell r="G598"/>
          <cell r="H598"/>
          <cell r="I598"/>
          <cell r="J598"/>
          <cell r="K598"/>
          <cell r="L598"/>
        </row>
        <row r="599">
          <cell r="D599"/>
          <cell r="E599"/>
          <cell r="F599"/>
          <cell r="G599"/>
          <cell r="H599"/>
          <cell r="I599"/>
          <cell r="J599"/>
          <cell r="K599"/>
          <cell r="L599"/>
        </row>
        <row r="600">
          <cell r="D600"/>
          <cell r="E600"/>
          <cell r="F600"/>
          <cell r="G600"/>
          <cell r="H600"/>
          <cell r="I600"/>
          <cell r="J600"/>
          <cell r="K600"/>
          <cell r="L600"/>
        </row>
        <row r="601">
          <cell r="D601"/>
          <cell r="E601"/>
          <cell r="F601"/>
          <cell r="G601"/>
          <cell r="H601"/>
          <cell r="I601"/>
          <cell r="J601"/>
          <cell r="K601"/>
          <cell r="L601"/>
        </row>
        <row r="602">
          <cell r="D602"/>
          <cell r="E602"/>
          <cell r="F602"/>
          <cell r="G602"/>
          <cell r="H602"/>
          <cell r="I602"/>
          <cell r="J602"/>
          <cell r="K602"/>
          <cell r="L602"/>
        </row>
        <row r="603">
          <cell r="D603"/>
          <cell r="E603"/>
          <cell r="F603"/>
          <cell r="G603"/>
          <cell r="H603"/>
          <cell r="I603"/>
          <cell r="J603"/>
          <cell r="K603"/>
          <cell r="L603"/>
        </row>
        <row r="604">
          <cell r="D604"/>
          <cell r="E604"/>
          <cell r="F604"/>
          <cell r="G604"/>
          <cell r="H604"/>
          <cell r="I604"/>
          <cell r="J604"/>
          <cell r="K604"/>
          <cell r="L604"/>
        </row>
        <row r="605">
          <cell r="D605"/>
          <cell r="E605"/>
          <cell r="F605"/>
          <cell r="G605"/>
          <cell r="H605"/>
          <cell r="I605"/>
          <cell r="J605"/>
          <cell r="K605"/>
          <cell r="L605"/>
        </row>
        <row r="606">
          <cell r="D606"/>
          <cell r="E606"/>
          <cell r="F606"/>
          <cell r="G606"/>
          <cell r="H606"/>
          <cell r="I606"/>
          <cell r="J606"/>
          <cell r="K606"/>
          <cell r="L606"/>
        </row>
        <row r="607">
          <cell r="D607"/>
          <cell r="E607"/>
          <cell r="F607"/>
          <cell r="G607"/>
          <cell r="H607"/>
          <cell r="I607"/>
          <cell r="J607"/>
          <cell r="K607"/>
          <cell r="L607"/>
        </row>
        <row r="608">
          <cell r="D608"/>
          <cell r="E608"/>
          <cell r="F608"/>
          <cell r="G608"/>
          <cell r="H608"/>
          <cell r="I608"/>
          <cell r="J608"/>
          <cell r="K608"/>
          <cell r="L608"/>
        </row>
        <row r="609">
          <cell r="D609"/>
          <cell r="E609"/>
          <cell r="F609"/>
          <cell r="G609"/>
          <cell r="H609"/>
          <cell r="I609"/>
          <cell r="J609"/>
          <cell r="K609"/>
          <cell r="L609"/>
        </row>
        <row r="610">
          <cell r="D610"/>
          <cell r="E610"/>
          <cell r="F610"/>
          <cell r="G610"/>
          <cell r="H610"/>
          <cell r="I610"/>
          <cell r="J610"/>
          <cell r="K610"/>
          <cell r="L610"/>
        </row>
        <row r="611">
          <cell r="D611"/>
          <cell r="E611"/>
          <cell r="F611"/>
          <cell r="G611"/>
          <cell r="H611"/>
          <cell r="I611"/>
          <cell r="J611"/>
          <cell r="K611"/>
          <cell r="L611"/>
        </row>
        <row r="612">
          <cell r="D612"/>
          <cell r="E612"/>
          <cell r="F612"/>
          <cell r="G612"/>
          <cell r="H612"/>
          <cell r="I612"/>
          <cell r="J612"/>
          <cell r="K612"/>
          <cell r="L612"/>
        </row>
        <row r="613">
          <cell r="D613"/>
          <cell r="E613"/>
          <cell r="F613"/>
          <cell r="G613"/>
          <cell r="H613"/>
          <cell r="I613"/>
          <cell r="J613"/>
          <cell r="K613"/>
          <cell r="L613"/>
        </row>
        <row r="614">
          <cell r="D614"/>
          <cell r="E614"/>
          <cell r="F614"/>
          <cell r="G614"/>
          <cell r="H614"/>
          <cell r="I614"/>
          <cell r="J614"/>
          <cell r="K614"/>
          <cell r="L614"/>
        </row>
        <row r="615">
          <cell r="D615"/>
          <cell r="E615"/>
          <cell r="F615"/>
          <cell r="G615"/>
          <cell r="H615"/>
          <cell r="I615"/>
          <cell r="J615"/>
          <cell r="K615"/>
          <cell r="L615"/>
        </row>
        <row r="616">
          <cell r="D616"/>
          <cell r="E616"/>
          <cell r="F616"/>
          <cell r="G616"/>
          <cell r="H616"/>
          <cell r="I616"/>
          <cell r="J616"/>
          <cell r="K616"/>
          <cell r="L616"/>
        </row>
        <row r="617">
          <cell r="D617"/>
          <cell r="E617"/>
          <cell r="F617"/>
          <cell r="G617"/>
          <cell r="H617"/>
          <cell r="I617"/>
          <cell r="J617"/>
          <cell r="K617"/>
          <cell r="L617"/>
        </row>
        <row r="618">
          <cell r="D618"/>
          <cell r="E618"/>
          <cell r="F618"/>
          <cell r="G618"/>
          <cell r="H618"/>
          <cell r="I618"/>
          <cell r="J618"/>
          <cell r="K618"/>
          <cell r="L618"/>
        </row>
        <row r="619">
          <cell r="D619"/>
          <cell r="E619"/>
          <cell r="F619"/>
          <cell r="G619"/>
          <cell r="H619"/>
          <cell r="I619"/>
          <cell r="J619"/>
          <cell r="K619"/>
          <cell r="L619"/>
        </row>
        <row r="620">
          <cell r="D620"/>
          <cell r="E620"/>
          <cell r="F620"/>
          <cell r="G620"/>
          <cell r="H620"/>
          <cell r="I620"/>
          <cell r="J620"/>
          <cell r="K620"/>
          <cell r="L620"/>
        </row>
        <row r="621">
          <cell r="D621"/>
          <cell r="E621"/>
          <cell r="F621"/>
          <cell r="G621"/>
          <cell r="H621"/>
          <cell r="I621"/>
          <cell r="J621"/>
          <cell r="K621"/>
          <cell r="L621"/>
        </row>
        <row r="622">
          <cell r="D622"/>
          <cell r="E622"/>
          <cell r="F622"/>
          <cell r="G622"/>
          <cell r="H622"/>
          <cell r="I622"/>
          <cell r="J622"/>
          <cell r="K622"/>
          <cell r="L622"/>
        </row>
        <row r="623">
          <cell r="D623"/>
          <cell r="E623"/>
          <cell r="F623"/>
          <cell r="G623"/>
          <cell r="H623"/>
          <cell r="I623"/>
          <cell r="J623"/>
          <cell r="K623"/>
          <cell r="L623"/>
        </row>
        <row r="624">
          <cell r="D624"/>
          <cell r="E624"/>
          <cell r="F624"/>
          <cell r="G624"/>
          <cell r="H624"/>
          <cell r="I624"/>
          <cell r="J624"/>
          <cell r="K624"/>
          <cell r="L624"/>
        </row>
        <row r="625">
          <cell r="D625"/>
          <cell r="E625"/>
          <cell r="F625"/>
          <cell r="G625"/>
          <cell r="H625"/>
          <cell r="I625"/>
          <cell r="J625"/>
          <cell r="K625"/>
          <cell r="L625"/>
        </row>
        <row r="626">
          <cell r="D626"/>
          <cell r="E626"/>
          <cell r="F626"/>
          <cell r="G626"/>
          <cell r="H626"/>
          <cell r="I626"/>
          <cell r="J626"/>
          <cell r="K626"/>
          <cell r="L626"/>
        </row>
        <row r="627">
          <cell r="D627"/>
          <cell r="E627"/>
          <cell r="F627"/>
          <cell r="G627"/>
          <cell r="H627"/>
          <cell r="I627"/>
          <cell r="J627"/>
          <cell r="K627"/>
          <cell r="L627"/>
        </row>
        <row r="628">
          <cell r="D628"/>
          <cell r="E628"/>
          <cell r="F628"/>
          <cell r="G628"/>
          <cell r="H628"/>
          <cell r="I628"/>
          <cell r="J628"/>
          <cell r="K628"/>
          <cell r="L628"/>
        </row>
        <row r="629">
          <cell r="D629"/>
          <cell r="E629"/>
          <cell r="F629"/>
          <cell r="G629"/>
          <cell r="H629"/>
          <cell r="I629"/>
          <cell r="J629"/>
          <cell r="K629"/>
          <cell r="L629"/>
        </row>
        <row r="630">
          <cell r="D630"/>
          <cell r="E630"/>
          <cell r="F630"/>
          <cell r="G630"/>
          <cell r="H630"/>
          <cell r="I630"/>
          <cell r="J630"/>
          <cell r="K630"/>
          <cell r="L630"/>
        </row>
        <row r="631">
          <cell r="D631"/>
          <cell r="E631"/>
          <cell r="F631"/>
          <cell r="G631"/>
          <cell r="H631"/>
          <cell r="I631"/>
          <cell r="J631"/>
          <cell r="K631"/>
          <cell r="L631"/>
        </row>
        <row r="632">
          <cell r="D632"/>
          <cell r="E632"/>
          <cell r="F632"/>
          <cell r="G632"/>
          <cell r="H632"/>
          <cell r="I632"/>
          <cell r="J632"/>
          <cell r="K632"/>
          <cell r="L632"/>
        </row>
        <row r="633">
          <cell r="D633"/>
          <cell r="E633"/>
          <cell r="F633"/>
          <cell r="G633"/>
          <cell r="H633"/>
          <cell r="I633"/>
          <cell r="J633"/>
          <cell r="K633"/>
          <cell r="L633"/>
        </row>
        <row r="634">
          <cell r="D634"/>
          <cell r="E634"/>
          <cell r="F634"/>
          <cell r="G634"/>
          <cell r="H634"/>
          <cell r="I634"/>
          <cell r="J634"/>
          <cell r="K634"/>
          <cell r="L634"/>
        </row>
        <row r="635">
          <cell r="D635"/>
          <cell r="E635"/>
          <cell r="F635"/>
          <cell r="G635"/>
          <cell r="H635"/>
          <cell r="I635"/>
          <cell r="J635"/>
          <cell r="K635"/>
          <cell r="L635"/>
        </row>
        <row r="636">
          <cell r="D636"/>
          <cell r="E636"/>
          <cell r="F636"/>
          <cell r="G636"/>
          <cell r="H636"/>
          <cell r="I636"/>
          <cell r="J636"/>
          <cell r="K636"/>
          <cell r="L636"/>
        </row>
        <row r="637">
          <cell r="D637"/>
          <cell r="E637"/>
          <cell r="F637"/>
          <cell r="G637"/>
          <cell r="H637"/>
          <cell r="I637"/>
          <cell r="J637"/>
          <cell r="K637"/>
          <cell r="L637"/>
        </row>
        <row r="638">
          <cell r="D638"/>
          <cell r="E638"/>
          <cell r="F638"/>
          <cell r="G638"/>
          <cell r="H638"/>
          <cell r="I638"/>
          <cell r="J638"/>
          <cell r="K638"/>
          <cell r="L638"/>
        </row>
        <row r="639">
          <cell r="D639"/>
          <cell r="E639"/>
          <cell r="F639"/>
          <cell r="G639"/>
          <cell r="H639"/>
          <cell r="I639"/>
          <cell r="J639"/>
          <cell r="K639"/>
          <cell r="L639"/>
        </row>
        <row r="640">
          <cell r="D640"/>
          <cell r="E640"/>
          <cell r="F640"/>
          <cell r="G640"/>
          <cell r="H640"/>
          <cell r="I640"/>
          <cell r="J640"/>
          <cell r="K640"/>
          <cell r="L640"/>
        </row>
        <row r="641">
          <cell r="D641"/>
          <cell r="E641"/>
          <cell r="F641"/>
          <cell r="G641"/>
          <cell r="H641"/>
          <cell r="I641"/>
          <cell r="J641"/>
          <cell r="K641"/>
          <cell r="L641"/>
        </row>
        <row r="642">
          <cell r="D642"/>
          <cell r="E642"/>
          <cell r="F642"/>
          <cell r="G642"/>
          <cell r="H642"/>
          <cell r="I642"/>
          <cell r="J642"/>
          <cell r="K642"/>
          <cell r="L642"/>
        </row>
        <row r="643">
          <cell r="D643"/>
          <cell r="E643"/>
          <cell r="F643"/>
          <cell r="G643"/>
          <cell r="H643"/>
          <cell r="I643"/>
          <cell r="J643"/>
          <cell r="K643"/>
          <cell r="L643"/>
        </row>
        <row r="644">
          <cell r="D644"/>
          <cell r="E644"/>
          <cell r="F644"/>
          <cell r="G644"/>
          <cell r="H644"/>
          <cell r="I644"/>
          <cell r="J644"/>
          <cell r="K644"/>
          <cell r="L644"/>
        </row>
        <row r="645">
          <cell r="D645"/>
          <cell r="E645"/>
          <cell r="F645"/>
          <cell r="G645"/>
          <cell r="H645"/>
          <cell r="I645"/>
          <cell r="J645"/>
          <cell r="K645"/>
          <cell r="L645"/>
        </row>
        <row r="646">
          <cell r="D646"/>
          <cell r="E646"/>
          <cell r="F646"/>
          <cell r="G646"/>
          <cell r="H646"/>
          <cell r="I646"/>
          <cell r="J646"/>
          <cell r="K646"/>
          <cell r="L646"/>
        </row>
        <row r="647">
          <cell r="D647"/>
          <cell r="E647"/>
          <cell r="F647"/>
          <cell r="G647"/>
          <cell r="H647"/>
          <cell r="I647"/>
          <cell r="J647"/>
          <cell r="K647"/>
          <cell r="L647"/>
        </row>
        <row r="648">
          <cell r="D648"/>
          <cell r="E648"/>
          <cell r="F648"/>
          <cell r="G648"/>
          <cell r="H648"/>
          <cell r="I648"/>
          <cell r="J648"/>
          <cell r="K648"/>
          <cell r="L648"/>
        </row>
        <row r="649">
          <cell r="D649"/>
          <cell r="E649"/>
          <cell r="F649"/>
          <cell r="G649"/>
          <cell r="H649"/>
          <cell r="I649"/>
          <cell r="J649"/>
          <cell r="K649"/>
          <cell r="L649"/>
        </row>
        <row r="650">
          <cell r="D650"/>
          <cell r="E650"/>
          <cell r="F650"/>
          <cell r="G650"/>
          <cell r="H650"/>
          <cell r="I650"/>
          <cell r="J650"/>
          <cell r="K650"/>
          <cell r="L650"/>
        </row>
        <row r="651">
          <cell r="D651"/>
          <cell r="E651"/>
          <cell r="F651"/>
          <cell r="G651"/>
          <cell r="H651"/>
          <cell r="I651"/>
          <cell r="J651"/>
          <cell r="K651"/>
          <cell r="L651"/>
        </row>
        <row r="652">
          <cell r="D652"/>
          <cell r="E652"/>
          <cell r="F652"/>
          <cell r="G652"/>
          <cell r="H652"/>
          <cell r="I652"/>
          <cell r="J652"/>
          <cell r="K652"/>
          <cell r="L652"/>
        </row>
        <row r="653">
          <cell r="D653"/>
          <cell r="E653"/>
          <cell r="F653"/>
          <cell r="G653"/>
          <cell r="H653"/>
          <cell r="I653"/>
          <cell r="J653"/>
          <cell r="K653"/>
          <cell r="L653"/>
        </row>
        <row r="654">
          <cell r="D654"/>
          <cell r="E654"/>
          <cell r="F654"/>
          <cell r="G654"/>
          <cell r="H654"/>
          <cell r="I654"/>
          <cell r="J654"/>
          <cell r="K654"/>
          <cell r="L654"/>
        </row>
        <row r="655">
          <cell r="D655"/>
          <cell r="E655"/>
          <cell r="F655"/>
          <cell r="G655"/>
          <cell r="H655"/>
          <cell r="I655"/>
          <cell r="J655"/>
          <cell r="K655"/>
          <cell r="L655"/>
        </row>
        <row r="656">
          <cell r="D656"/>
          <cell r="E656"/>
          <cell r="F656"/>
          <cell r="G656"/>
          <cell r="H656"/>
          <cell r="I656"/>
          <cell r="J656"/>
          <cell r="K656"/>
          <cell r="L656"/>
        </row>
        <row r="657">
          <cell r="D657"/>
          <cell r="E657"/>
          <cell r="F657"/>
          <cell r="G657"/>
          <cell r="H657"/>
          <cell r="I657"/>
          <cell r="J657"/>
          <cell r="K657"/>
          <cell r="L657"/>
        </row>
        <row r="658">
          <cell r="D658"/>
          <cell r="E658"/>
          <cell r="F658"/>
          <cell r="G658"/>
          <cell r="H658"/>
          <cell r="I658"/>
          <cell r="J658"/>
          <cell r="K658"/>
          <cell r="L658"/>
        </row>
        <row r="659">
          <cell r="D659"/>
          <cell r="E659"/>
          <cell r="F659"/>
          <cell r="G659"/>
          <cell r="H659"/>
          <cell r="I659"/>
          <cell r="J659"/>
          <cell r="K659"/>
          <cell r="L659"/>
        </row>
        <row r="660">
          <cell r="D660"/>
          <cell r="E660"/>
          <cell r="F660"/>
          <cell r="G660"/>
          <cell r="H660"/>
          <cell r="I660"/>
          <cell r="J660"/>
          <cell r="K660"/>
          <cell r="L660"/>
        </row>
        <row r="661">
          <cell r="D661"/>
          <cell r="E661"/>
          <cell r="F661"/>
          <cell r="G661"/>
          <cell r="H661"/>
          <cell r="I661"/>
          <cell r="J661"/>
          <cell r="K661"/>
          <cell r="L661"/>
        </row>
        <row r="662">
          <cell r="D662"/>
          <cell r="E662"/>
          <cell r="F662"/>
          <cell r="G662"/>
          <cell r="H662"/>
          <cell r="I662"/>
          <cell r="J662"/>
          <cell r="K662"/>
          <cell r="L662"/>
        </row>
        <row r="663">
          <cell r="D663"/>
          <cell r="E663"/>
          <cell r="F663"/>
          <cell r="G663"/>
          <cell r="H663"/>
          <cell r="I663"/>
          <cell r="J663"/>
          <cell r="K663"/>
          <cell r="L663"/>
        </row>
        <row r="664">
          <cell r="D664"/>
          <cell r="E664"/>
          <cell r="F664"/>
          <cell r="G664"/>
          <cell r="H664"/>
          <cell r="I664"/>
          <cell r="J664"/>
          <cell r="K664"/>
          <cell r="L664"/>
        </row>
        <row r="665">
          <cell r="D665"/>
          <cell r="E665"/>
          <cell r="F665"/>
          <cell r="G665"/>
          <cell r="H665"/>
          <cell r="I665"/>
          <cell r="J665"/>
          <cell r="K665"/>
          <cell r="L665"/>
        </row>
        <row r="666">
          <cell r="D666"/>
          <cell r="E666"/>
          <cell r="F666"/>
          <cell r="G666"/>
          <cell r="H666"/>
          <cell r="I666"/>
          <cell r="J666"/>
          <cell r="K666"/>
          <cell r="L666"/>
        </row>
        <row r="667">
          <cell r="D667"/>
          <cell r="E667"/>
          <cell r="F667"/>
          <cell r="G667"/>
          <cell r="H667"/>
          <cell r="I667"/>
          <cell r="J667"/>
          <cell r="K667"/>
          <cell r="L667"/>
        </row>
        <row r="668">
          <cell r="D668"/>
          <cell r="E668"/>
          <cell r="F668"/>
          <cell r="G668"/>
          <cell r="H668"/>
          <cell r="I668"/>
          <cell r="J668"/>
          <cell r="K668"/>
          <cell r="L668"/>
        </row>
        <row r="669">
          <cell r="D669"/>
          <cell r="E669"/>
          <cell r="F669"/>
          <cell r="G669"/>
          <cell r="H669"/>
          <cell r="I669"/>
          <cell r="J669"/>
          <cell r="K669"/>
          <cell r="L669"/>
        </row>
        <row r="670">
          <cell r="D670"/>
          <cell r="E670"/>
          <cell r="F670"/>
          <cell r="G670"/>
          <cell r="H670"/>
          <cell r="I670"/>
          <cell r="J670"/>
          <cell r="K670"/>
          <cell r="L670"/>
        </row>
        <row r="671">
          <cell r="D671"/>
          <cell r="E671"/>
          <cell r="F671"/>
          <cell r="G671"/>
          <cell r="H671"/>
          <cell r="I671"/>
          <cell r="J671"/>
          <cell r="K671"/>
          <cell r="L671"/>
        </row>
        <row r="672">
          <cell r="D672"/>
          <cell r="E672"/>
          <cell r="F672"/>
          <cell r="G672"/>
          <cell r="H672"/>
          <cell r="I672"/>
          <cell r="J672"/>
          <cell r="K672"/>
          <cell r="L672"/>
        </row>
        <row r="673">
          <cell r="D673"/>
          <cell r="E673"/>
          <cell r="F673"/>
          <cell r="G673"/>
          <cell r="H673"/>
          <cell r="I673"/>
          <cell r="J673"/>
          <cell r="K673"/>
          <cell r="L673"/>
        </row>
        <row r="674">
          <cell r="D674"/>
          <cell r="E674"/>
          <cell r="F674"/>
          <cell r="G674"/>
          <cell r="H674"/>
          <cell r="I674"/>
          <cell r="J674"/>
          <cell r="K674"/>
          <cell r="L674"/>
        </row>
        <row r="675">
          <cell r="D675"/>
          <cell r="E675"/>
          <cell r="F675"/>
          <cell r="G675"/>
          <cell r="H675"/>
          <cell r="I675"/>
          <cell r="J675"/>
          <cell r="K675"/>
          <cell r="L675"/>
        </row>
        <row r="676">
          <cell r="D676"/>
          <cell r="E676"/>
          <cell r="F676"/>
          <cell r="G676"/>
          <cell r="H676"/>
          <cell r="I676"/>
          <cell r="J676"/>
          <cell r="K676"/>
          <cell r="L676"/>
        </row>
        <row r="677">
          <cell r="D677"/>
          <cell r="E677"/>
          <cell r="F677"/>
          <cell r="G677"/>
          <cell r="H677"/>
          <cell r="I677"/>
          <cell r="J677"/>
          <cell r="K677"/>
          <cell r="L677"/>
        </row>
        <row r="678">
          <cell r="D678"/>
          <cell r="E678"/>
          <cell r="F678"/>
          <cell r="G678"/>
          <cell r="H678"/>
          <cell r="I678"/>
          <cell r="J678"/>
          <cell r="K678"/>
          <cell r="L678"/>
        </row>
        <row r="679">
          <cell r="D679"/>
          <cell r="E679"/>
          <cell r="F679"/>
          <cell r="G679"/>
          <cell r="H679"/>
          <cell r="I679"/>
          <cell r="J679"/>
          <cell r="K679"/>
          <cell r="L679"/>
        </row>
        <row r="680">
          <cell r="D680"/>
          <cell r="E680"/>
          <cell r="F680"/>
          <cell r="G680"/>
          <cell r="H680"/>
          <cell r="I680"/>
          <cell r="J680"/>
          <cell r="K680"/>
          <cell r="L680"/>
        </row>
        <row r="681">
          <cell r="D681"/>
          <cell r="E681"/>
          <cell r="F681"/>
          <cell r="G681"/>
          <cell r="H681"/>
          <cell r="I681"/>
          <cell r="J681"/>
          <cell r="K681"/>
          <cell r="L681"/>
        </row>
        <row r="682">
          <cell r="D682"/>
          <cell r="E682"/>
          <cell r="F682"/>
          <cell r="G682"/>
          <cell r="H682"/>
          <cell r="I682"/>
          <cell r="J682"/>
          <cell r="K682"/>
          <cell r="L682"/>
        </row>
        <row r="683">
          <cell r="D683"/>
          <cell r="E683"/>
          <cell r="F683"/>
          <cell r="G683"/>
          <cell r="H683"/>
          <cell r="I683"/>
          <cell r="J683"/>
          <cell r="K683"/>
          <cell r="L683"/>
        </row>
        <row r="684">
          <cell r="D684"/>
          <cell r="E684"/>
          <cell r="F684"/>
          <cell r="G684"/>
          <cell r="H684"/>
          <cell r="I684"/>
          <cell r="J684"/>
          <cell r="K684"/>
          <cell r="L684"/>
        </row>
        <row r="685">
          <cell r="D685"/>
          <cell r="E685"/>
          <cell r="F685"/>
          <cell r="G685"/>
          <cell r="H685"/>
          <cell r="I685"/>
          <cell r="J685"/>
          <cell r="K685"/>
          <cell r="L685"/>
        </row>
        <row r="686">
          <cell r="D686"/>
          <cell r="E686"/>
          <cell r="F686"/>
          <cell r="G686"/>
          <cell r="H686"/>
          <cell r="I686"/>
          <cell r="J686"/>
          <cell r="K686"/>
          <cell r="L686"/>
        </row>
        <row r="687">
          <cell r="D687"/>
          <cell r="E687"/>
          <cell r="F687"/>
          <cell r="G687"/>
          <cell r="H687"/>
          <cell r="I687"/>
          <cell r="J687"/>
          <cell r="K687"/>
          <cell r="L687"/>
        </row>
        <row r="688">
          <cell r="D688"/>
          <cell r="E688"/>
          <cell r="F688"/>
          <cell r="G688"/>
          <cell r="H688"/>
          <cell r="I688"/>
          <cell r="J688"/>
          <cell r="K688"/>
          <cell r="L688"/>
        </row>
        <row r="689">
          <cell r="D689"/>
          <cell r="E689"/>
          <cell r="F689"/>
          <cell r="G689"/>
          <cell r="H689"/>
          <cell r="I689"/>
          <cell r="J689"/>
          <cell r="K689"/>
          <cell r="L689"/>
        </row>
        <row r="690">
          <cell r="D690"/>
          <cell r="E690"/>
          <cell r="F690"/>
          <cell r="G690"/>
          <cell r="H690"/>
          <cell r="I690"/>
          <cell r="J690"/>
          <cell r="K690"/>
          <cell r="L690"/>
        </row>
        <row r="691">
          <cell r="D691"/>
          <cell r="E691"/>
          <cell r="F691"/>
          <cell r="G691"/>
          <cell r="H691"/>
          <cell r="I691"/>
          <cell r="J691"/>
          <cell r="K691"/>
          <cell r="L691"/>
        </row>
        <row r="692">
          <cell r="D692"/>
          <cell r="E692"/>
          <cell r="F692"/>
          <cell r="G692"/>
          <cell r="H692"/>
          <cell r="I692"/>
          <cell r="J692"/>
          <cell r="K692"/>
          <cell r="L692"/>
        </row>
        <row r="693">
          <cell r="D693"/>
          <cell r="E693"/>
          <cell r="F693"/>
          <cell r="G693"/>
          <cell r="H693"/>
          <cell r="I693"/>
          <cell r="J693"/>
          <cell r="K693"/>
          <cell r="L693"/>
        </row>
        <row r="694">
          <cell r="D694"/>
          <cell r="E694"/>
          <cell r="F694"/>
          <cell r="G694"/>
          <cell r="H694"/>
          <cell r="I694"/>
          <cell r="J694"/>
          <cell r="K694"/>
          <cell r="L694"/>
        </row>
        <row r="695">
          <cell r="D695"/>
          <cell r="E695"/>
          <cell r="F695"/>
          <cell r="G695"/>
          <cell r="H695"/>
          <cell r="I695"/>
          <cell r="J695"/>
          <cell r="K695"/>
          <cell r="L695"/>
        </row>
        <row r="696">
          <cell r="D696"/>
          <cell r="E696"/>
          <cell r="F696"/>
          <cell r="G696"/>
          <cell r="H696"/>
          <cell r="I696"/>
          <cell r="J696"/>
          <cell r="K696"/>
          <cell r="L696"/>
        </row>
        <row r="697">
          <cell r="D697"/>
          <cell r="E697"/>
          <cell r="F697"/>
          <cell r="G697"/>
          <cell r="H697"/>
          <cell r="I697"/>
          <cell r="J697"/>
          <cell r="K697"/>
          <cell r="L697"/>
        </row>
        <row r="698">
          <cell r="D698"/>
          <cell r="E698"/>
          <cell r="F698"/>
          <cell r="G698"/>
          <cell r="H698"/>
          <cell r="I698"/>
          <cell r="J698"/>
          <cell r="K698"/>
          <cell r="L698"/>
        </row>
        <row r="699">
          <cell r="D699"/>
          <cell r="E699"/>
          <cell r="F699"/>
          <cell r="G699"/>
          <cell r="H699"/>
          <cell r="I699"/>
          <cell r="J699"/>
          <cell r="K699"/>
          <cell r="L699"/>
        </row>
        <row r="700">
          <cell r="D700"/>
          <cell r="E700"/>
          <cell r="F700"/>
          <cell r="G700"/>
          <cell r="H700"/>
          <cell r="I700"/>
          <cell r="J700"/>
          <cell r="K700"/>
          <cell r="L700"/>
        </row>
        <row r="701">
          <cell r="D701"/>
          <cell r="E701"/>
          <cell r="F701"/>
          <cell r="G701"/>
          <cell r="H701"/>
          <cell r="I701"/>
          <cell r="J701"/>
          <cell r="K701"/>
          <cell r="L701"/>
        </row>
        <row r="702">
          <cell r="D702"/>
          <cell r="E702"/>
          <cell r="F702"/>
          <cell r="G702"/>
          <cell r="H702"/>
          <cell r="I702"/>
          <cell r="J702"/>
          <cell r="K702"/>
          <cell r="L702"/>
        </row>
        <row r="703">
          <cell r="D703"/>
          <cell r="E703"/>
          <cell r="F703"/>
          <cell r="G703"/>
          <cell r="H703"/>
          <cell r="I703"/>
          <cell r="J703"/>
          <cell r="K703"/>
          <cell r="L703"/>
        </row>
        <row r="704">
          <cell r="D704"/>
          <cell r="E704"/>
          <cell r="F704"/>
          <cell r="G704"/>
          <cell r="H704"/>
          <cell r="I704"/>
          <cell r="J704"/>
          <cell r="K704"/>
          <cell r="L704"/>
        </row>
        <row r="705">
          <cell r="D705"/>
          <cell r="E705"/>
          <cell r="F705"/>
          <cell r="G705"/>
          <cell r="H705"/>
          <cell r="I705"/>
          <cell r="J705"/>
          <cell r="K705"/>
          <cell r="L705"/>
        </row>
        <row r="706">
          <cell r="D706"/>
          <cell r="E706"/>
          <cell r="F706"/>
          <cell r="G706"/>
          <cell r="H706"/>
          <cell r="I706"/>
          <cell r="J706"/>
          <cell r="K706"/>
          <cell r="L706"/>
        </row>
        <row r="707">
          <cell r="D707"/>
          <cell r="E707"/>
          <cell r="F707"/>
          <cell r="G707"/>
          <cell r="H707"/>
          <cell r="I707"/>
          <cell r="J707"/>
          <cell r="K707"/>
          <cell r="L707"/>
        </row>
        <row r="708">
          <cell r="D708"/>
          <cell r="E708"/>
          <cell r="F708"/>
          <cell r="G708"/>
          <cell r="H708"/>
          <cell r="I708"/>
          <cell r="J708"/>
          <cell r="K708"/>
          <cell r="L708"/>
        </row>
        <row r="709">
          <cell r="D709"/>
          <cell r="E709"/>
          <cell r="F709"/>
          <cell r="G709"/>
          <cell r="H709"/>
          <cell r="I709"/>
          <cell r="J709"/>
          <cell r="K709"/>
          <cell r="L709"/>
        </row>
        <row r="710">
          <cell r="D710"/>
          <cell r="E710"/>
          <cell r="F710"/>
          <cell r="G710"/>
          <cell r="H710"/>
          <cell r="I710"/>
          <cell r="J710"/>
          <cell r="K710"/>
          <cell r="L710"/>
        </row>
        <row r="711">
          <cell r="D711"/>
          <cell r="E711"/>
          <cell r="F711"/>
          <cell r="G711"/>
          <cell r="H711"/>
          <cell r="I711"/>
          <cell r="J711"/>
          <cell r="K711"/>
          <cell r="L711"/>
        </row>
        <row r="712">
          <cell r="D712"/>
          <cell r="E712"/>
          <cell r="F712"/>
          <cell r="G712"/>
          <cell r="H712"/>
          <cell r="I712"/>
          <cell r="J712"/>
          <cell r="K712"/>
          <cell r="L712"/>
        </row>
        <row r="713">
          <cell r="D713"/>
          <cell r="E713"/>
          <cell r="F713"/>
          <cell r="G713"/>
          <cell r="H713"/>
          <cell r="I713"/>
          <cell r="J713"/>
          <cell r="K713"/>
          <cell r="L713"/>
        </row>
        <row r="714">
          <cell r="D714"/>
          <cell r="E714"/>
          <cell r="F714"/>
          <cell r="G714"/>
          <cell r="H714"/>
          <cell r="I714"/>
          <cell r="J714"/>
          <cell r="K714"/>
          <cell r="L714"/>
        </row>
        <row r="715">
          <cell r="D715"/>
          <cell r="E715"/>
          <cell r="F715"/>
          <cell r="G715"/>
          <cell r="H715"/>
          <cell r="I715"/>
          <cell r="J715"/>
          <cell r="K715"/>
          <cell r="L715"/>
        </row>
        <row r="716">
          <cell r="D716"/>
          <cell r="E716"/>
          <cell r="F716"/>
          <cell r="G716"/>
          <cell r="H716"/>
          <cell r="I716"/>
          <cell r="J716"/>
          <cell r="K716"/>
          <cell r="L716"/>
        </row>
        <row r="717">
          <cell r="D717"/>
          <cell r="E717"/>
          <cell r="F717"/>
          <cell r="G717"/>
          <cell r="H717"/>
          <cell r="I717"/>
          <cell r="J717"/>
          <cell r="K717"/>
          <cell r="L717"/>
        </row>
        <row r="718">
          <cell r="D718"/>
          <cell r="E718"/>
          <cell r="F718"/>
          <cell r="G718"/>
          <cell r="H718"/>
          <cell r="I718"/>
          <cell r="J718"/>
          <cell r="K718"/>
          <cell r="L718"/>
        </row>
        <row r="719">
          <cell r="D719"/>
          <cell r="E719"/>
          <cell r="F719"/>
          <cell r="G719"/>
          <cell r="H719"/>
          <cell r="I719"/>
          <cell r="J719"/>
          <cell r="K719"/>
          <cell r="L719"/>
        </row>
        <row r="720">
          <cell r="D720"/>
          <cell r="E720"/>
          <cell r="F720"/>
          <cell r="G720"/>
          <cell r="H720"/>
          <cell r="I720"/>
          <cell r="J720"/>
          <cell r="K720"/>
          <cell r="L720"/>
        </row>
        <row r="721">
          <cell r="D721"/>
          <cell r="E721"/>
          <cell r="F721"/>
          <cell r="G721"/>
          <cell r="H721"/>
          <cell r="I721"/>
          <cell r="J721"/>
          <cell r="K721"/>
          <cell r="L721"/>
        </row>
        <row r="722">
          <cell r="D722"/>
          <cell r="E722"/>
          <cell r="F722"/>
          <cell r="G722"/>
          <cell r="H722"/>
          <cell r="I722"/>
          <cell r="J722"/>
          <cell r="K722"/>
          <cell r="L722"/>
        </row>
        <row r="723">
          <cell r="D723"/>
          <cell r="E723"/>
          <cell r="F723"/>
          <cell r="G723"/>
          <cell r="H723"/>
          <cell r="I723"/>
          <cell r="J723"/>
          <cell r="K723"/>
          <cell r="L723"/>
        </row>
        <row r="724">
          <cell r="D724"/>
          <cell r="E724"/>
          <cell r="F724"/>
          <cell r="G724"/>
          <cell r="H724"/>
          <cell r="I724"/>
          <cell r="J724"/>
          <cell r="K724"/>
          <cell r="L724"/>
        </row>
        <row r="725">
          <cell r="D725"/>
          <cell r="E725"/>
          <cell r="F725"/>
          <cell r="G725"/>
          <cell r="H725"/>
          <cell r="I725"/>
          <cell r="J725"/>
          <cell r="K725"/>
          <cell r="L725"/>
        </row>
        <row r="726">
          <cell r="D726"/>
          <cell r="E726"/>
          <cell r="F726"/>
          <cell r="G726"/>
          <cell r="H726"/>
          <cell r="I726"/>
          <cell r="J726"/>
          <cell r="K726"/>
          <cell r="L726"/>
        </row>
        <row r="727">
          <cell r="D727"/>
          <cell r="E727"/>
          <cell r="F727"/>
          <cell r="G727"/>
          <cell r="H727"/>
          <cell r="I727"/>
          <cell r="J727"/>
          <cell r="K727"/>
          <cell r="L727"/>
        </row>
        <row r="728">
          <cell r="D728"/>
          <cell r="E728"/>
          <cell r="F728"/>
          <cell r="G728"/>
          <cell r="H728"/>
          <cell r="I728"/>
          <cell r="J728"/>
          <cell r="K728"/>
          <cell r="L728"/>
        </row>
        <row r="729">
          <cell r="D729"/>
          <cell r="E729"/>
          <cell r="F729"/>
          <cell r="G729"/>
          <cell r="H729"/>
          <cell r="I729"/>
          <cell r="J729"/>
          <cell r="K729"/>
          <cell r="L729"/>
        </row>
        <row r="730">
          <cell r="D730"/>
          <cell r="E730"/>
          <cell r="F730"/>
          <cell r="G730"/>
          <cell r="H730"/>
          <cell r="I730"/>
          <cell r="J730"/>
          <cell r="K730"/>
          <cell r="L730"/>
        </row>
        <row r="731">
          <cell r="D731"/>
          <cell r="E731"/>
          <cell r="F731"/>
          <cell r="G731"/>
          <cell r="H731"/>
          <cell r="I731"/>
          <cell r="J731"/>
          <cell r="K731"/>
          <cell r="L731"/>
        </row>
        <row r="732">
          <cell r="D732"/>
          <cell r="E732"/>
          <cell r="F732"/>
          <cell r="G732"/>
          <cell r="H732"/>
          <cell r="I732"/>
          <cell r="J732"/>
          <cell r="K732"/>
          <cell r="L732"/>
        </row>
        <row r="733">
          <cell r="D733"/>
          <cell r="E733"/>
          <cell r="F733"/>
          <cell r="G733"/>
          <cell r="H733"/>
          <cell r="I733"/>
          <cell r="J733"/>
          <cell r="K733"/>
          <cell r="L733"/>
        </row>
        <row r="734">
          <cell r="D734"/>
          <cell r="E734"/>
          <cell r="F734"/>
          <cell r="G734"/>
          <cell r="H734"/>
          <cell r="I734"/>
          <cell r="J734"/>
          <cell r="K734"/>
          <cell r="L734"/>
        </row>
        <row r="735">
          <cell r="D735"/>
          <cell r="E735"/>
          <cell r="F735"/>
          <cell r="G735"/>
          <cell r="H735"/>
          <cell r="I735"/>
          <cell r="J735"/>
          <cell r="K735"/>
          <cell r="L735"/>
        </row>
        <row r="736">
          <cell r="D736"/>
          <cell r="E736"/>
          <cell r="F736"/>
          <cell r="G736"/>
          <cell r="H736"/>
          <cell r="I736"/>
          <cell r="J736"/>
          <cell r="K736"/>
          <cell r="L736"/>
        </row>
        <row r="737">
          <cell r="D737"/>
          <cell r="E737"/>
          <cell r="F737"/>
          <cell r="G737"/>
          <cell r="H737"/>
          <cell r="I737"/>
          <cell r="J737"/>
          <cell r="K737"/>
          <cell r="L737"/>
        </row>
        <row r="738">
          <cell r="D738"/>
          <cell r="E738"/>
          <cell r="F738"/>
          <cell r="G738"/>
          <cell r="H738"/>
          <cell r="I738"/>
          <cell r="J738"/>
          <cell r="K738"/>
          <cell r="L738"/>
        </row>
        <row r="739">
          <cell r="D739"/>
          <cell r="E739"/>
          <cell r="F739"/>
          <cell r="G739"/>
          <cell r="H739"/>
          <cell r="I739"/>
          <cell r="J739"/>
          <cell r="K739"/>
          <cell r="L739"/>
        </row>
        <row r="740">
          <cell r="D740"/>
          <cell r="E740"/>
          <cell r="F740"/>
          <cell r="G740"/>
          <cell r="H740"/>
          <cell r="I740"/>
          <cell r="J740"/>
          <cell r="K740"/>
          <cell r="L740"/>
        </row>
        <row r="741">
          <cell r="D741"/>
          <cell r="E741"/>
          <cell r="F741"/>
          <cell r="G741"/>
          <cell r="H741"/>
          <cell r="I741"/>
          <cell r="J741"/>
          <cell r="K741"/>
          <cell r="L741"/>
        </row>
        <row r="742">
          <cell r="D742"/>
          <cell r="E742"/>
          <cell r="F742"/>
          <cell r="G742"/>
          <cell r="H742"/>
          <cell r="I742"/>
          <cell r="J742"/>
          <cell r="K742"/>
          <cell r="L742"/>
        </row>
        <row r="743">
          <cell r="D743"/>
          <cell r="E743"/>
          <cell r="F743"/>
          <cell r="G743"/>
          <cell r="H743"/>
          <cell r="I743"/>
          <cell r="J743"/>
          <cell r="K743"/>
          <cell r="L743"/>
        </row>
        <row r="744">
          <cell r="D744"/>
          <cell r="E744"/>
          <cell r="F744"/>
          <cell r="G744"/>
          <cell r="H744"/>
          <cell r="I744"/>
          <cell r="J744"/>
          <cell r="K744"/>
          <cell r="L744"/>
        </row>
        <row r="745">
          <cell r="D745"/>
          <cell r="E745"/>
          <cell r="F745"/>
          <cell r="G745"/>
          <cell r="H745"/>
          <cell r="I745"/>
          <cell r="J745"/>
          <cell r="K745"/>
          <cell r="L745"/>
        </row>
        <row r="746">
          <cell r="D746"/>
          <cell r="E746"/>
          <cell r="F746"/>
          <cell r="G746"/>
          <cell r="H746"/>
          <cell r="I746"/>
          <cell r="J746"/>
          <cell r="K746"/>
          <cell r="L746"/>
        </row>
        <row r="747">
          <cell r="D747"/>
          <cell r="E747"/>
          <cell r="F747"/>
          <cell r="G747"/>
          <cell r="H747"/>
          <cell r="I747"/>
          <cell r="J747"/>
          <cell r="K747"/>
          <cell r="L747"/>
        </row>
        <row r="748">
          <cell r="D748"/>
          <cell r="E748"/>
          <cell r="F748"/>
          <cell r="G748"/>
          <cell r="H748"/>
          <cell r="I748"/>
          <cell r="J748"/>
          <cell r="K748"/>
          <cell r="L748"/>
        </row>
        <row r="749">
          <cell r="D749"/>
          <cell r="E749"/>
          <cell r="F749"/>
          <cell r="G749"/>
          <cell r="H749"/>
          <cell r="I749"/>
          <cell r="J749"/>
          <cell r="K749"/>
          <cell r="L749"/>
        </row>
        <row r="750">
          <cell r="D750"/>
          <cell r="E750"/>
          <cell r="F750"/>
          <cell r="G750"/>
          <cell r="H750"/>
          <cell r="I750"/>
          <cell r="J750"/>
          <cell r="K750"/>
          <cell r="L750"/>
        </row>
        <row r="751">
          <cell r="D751"/>
          <cell r="E751"/>
          <cell r="F751"/>
          <cell r="G751"/>
          <cell r="H751"/>
          <cell r="I751"/>
          <cell r="J751"/>
          <cell r="K751"/>
          <cell r="L751"/>
        </row>
        <row r="752">
          <cell r="D752"/>
          <cell r="E752"/>
          <cell r="F752"/>
          <cell r="G752"/>
          <cell r="H752"/>
          <cell r="I752"/>
          <cell r="J752"/>
          <cell r="K752"/>
          <cell r="L752"/>
        </row>
        <row r="753">
          <cell r="D753"/>
          <cell r="E753"/>
          <cell r="F753"/>
          <cell r="G753"/>
          <cell r="H753"/>
          <cell r="I753"/>
          <cell r="J753"/>
          <cell r="K753"/>
          <cell r="L753"/>
        </row>
        <row r="754">
          <cell r="D754"/>
          <cell r="E754"/>
          <cell r="F754"/>
          <cell r="G754"/>
          <cell r="H754"/>
          <cell r="I754"/>
          <cell r="J754"/>
          <cell r="K754"/>
          <cell r="L754"/>
        </row>
        <row r="755">
          <cell r="D755"/>
          <cell r="E755"/>
          <cell r="F755"/>
          <cell r="G755"/>
          <cell r="H755"/>
          <cell r="I755"/>
          <cell r="J755"/>
          <cell r="K755"/>
          <cell r="L755"/>
        </row>
        <row r="756">
          <cell r="D756"/>
          <cell r="E756"/>
          <cell r="F756"/>
          <cell r="G756"/>
          <cell r="H756"/>
          <cell r="I756"/>
          <cell r="J756"/>
          <cell r="K756"/>
          <cell r="L756"/>
        </row>
        <row r="757">
          <cell r="D757"/>
          <cell r="E757"/>
          <cell r="F757"/>
          <cell r="G757"/>
          <cell r="H757"/>
          <cell r="I757"/>
          <cell r="J757"/>
          <cell r="K757"/>
          <cell r="L757"/>
        </row>
        <row r="758">
          <cell r="D758"/>
          <cell r="E758"/>
          <cell r="F758"/>
          <cell r="G758"/>
          <cell r="H758"/>
          <cell r="I758"/>
          <cell r="J758"/>
          <cell r="K758"/>
          <cell r="L758"/>
        </row>
        <row r="759">
          <cell r="D759"/>
          <cell r="E759"/>
          <cell r="F759"/>
          <cell r="G759"/>
          <cell r="H759"/>
          <cell r="I759"/>
          <cell r="J759"/>
          <cell r="K759"/>
          <cell r="L759"/>
        </row>
        <row r="760">
          <cell r="D760"/>
          <cell r="E760"/>
          <cell r="F760"/>
          <cell r="G760"/>
          <cell r="H760"/>
          <cell r="I760"/>
          <cell r="J760"/>
          <cell r="K760"/>
          <cell r="L760"/>
        </row>
        <row r="761">
          <cell r="D761"/>
          <cell r="E761"/>
          <cell r="F761"/>
          <cell r="G761"/>
          <cell r="H761"/>
          <cell r="I761"/>
          <cell r="J761"/>
          <cell r="K761"/>
          <cell r="L761"/>
        </row>
        <row r="762">
          <cell r="D762"/>
          <cell r="E762"/>
          <cell r="F762"/>
          <cell r="G762"/>
          <cell r="H762"/>
          <cell r="I762"/>
          <cell r="J762"/>
          <cell r="K762"/>
          <cell r="L762"/>
        </row>
        <row r="763">
          <cell r="D763"/>
          <cell r="E763"/>
          <cell r="F763"/>
          <cell r="G763"/>
          <cell r="H763"/>
          <cell r="I763"/>
          <cell r="J763"/>
          <cell r="K763"/>
          <cell r="L763"/>
        </row>
        <row r="764">
          <cell r="D764"/>
          <cell r="E764"/>
          <cell r="F764"/>
          <cell r="G764"/>
          <cell r="H764"/>
          <cell r="I764"/>
          <cell r="J764"/>
          <cell r="K764"/>
          <cell r="L764"/>
        </row>
        <row r="765">
          <cell r="D765"/>
          <cell r="E765"/>
          <cell r="F765"/>
          <cell r="G765"/>
          <cell r="H765"/>
          <cell r="I765"/>
          <cell r="J765"/>
          <cell r="K765"/>
          <cell r="L765"/>
        </row>
        <row r="766">
          <cell r="D766"/>
          <cell r="E766"/>
          <cell r="F766"/>
          <cell r="G766"/>
          <cell r="H766"/>
          <cell r="I766"/>
          <cell r="J766"/>
          <cell r="K766"/>
          <cell r="L766"/>
        </row>
        <row r="767">
          <cell r="D767"/>
          <cell r="E767"/>
          <cell r="F767"/>
          <cell r="G767"/>
          <cell r="H767"/>
          <cell r="I767"/>
          <cell r="J767"/>
          <cell r="K767"/>
          <cell r="L767"/>
        </row>
        <row r="768">
          <cell r="D768"/>
          <cell r="E768"/>
          <cell r="F768"/>
          <cell r="G768"/>
          <cell r="H768"/>
          <cell r="I768"/>
          <cell r="J768"/>
          <cell r="K768"/>
          <cell r="L768"/>
        </row>
        <row r="769">
          <cell r="D769"/>
          <cell r="E769"/>
          <cell r="F769"/>
          <cell r="G769"/>
          <cell r="H769"/>
          <cell r="I769"/>
          <cell r="J769"/>
          <cell r="K769"/>
          <cell r="L769"/>
        </row>
        <row r="770">
          <cell r="D770"/>
          <cell r="E770"/>
          <cell r="F770"/>
          <cell r="G770"/>
          <cell r="H770"/>
          <cell r="I770"/>
          <cell r="J770"/>
          <cell r="K770"/>
          <cell r="L770"/>
        </row>
        <row r="771">
          <cell r="D771"/>
          <cell r="E771"/>
          <cell r="F771"/>
          <cell r="G771"/>
          <cell r="H771"/>
          <cell r="I771"/>
          <cell r="J771"/>
          <cell r="K771"/>
          <cell r="L771"/>
        </row>
        <row r="772">
          <cell r="D772"/>
          <cell r="E772"/>
          <cell r="F772"/>
          <cell r="G772"/>
          <cell r="H772"/>
          <cell r="I772"/>
          <cell r="J772"/>
          <cell r="K772"/>
          <cell r="L772"/>
        </row>
        <row r="773">
          <cell r="D773"/>
          <cell r="E773"/>
          <cell r="F773"/>
          <cell r="G773"/>
          <cell r="H773"/>
          <cell r="I773"/>
          <cell r="J773"/>
          <cell r="K773"/>
          <cell r="L773"/>
        </row>
        <row r="774">
          <cell r="D774"/>
          <cell r="E774"/>
          <cell r="F774"/>
          <cell r="G774"/>
          <cell r="H774"/>
          <cell r="I774"/>
          <cell r="J774"/>
          <cell r="K774"/>
          <cell r="L774"/>
        </row>
        <row r="775">
          <cell r="D775"/>
          <cell r="E775"/>
          <cell r="F775"/>
          <cell r="G775"/>
          <cell r="H775"/>
          <cell r="I775"/>
          <cell r="J775"/>
          <cell r="K775"/>
          <cell r="L775"/>
        </row>
        <row r="776">
          <cell r="D776"/>
          <cell r="E776"/>
          <cell r="F776"/>
          <cell r="G776"/>
          <cell r="H776"/>
          <cell r="I776"/>
          <cell r="J776"/>
          <cell r="K776"/>
          <cell r="L776"/>
        </row>
        <row r="777">
          <cell r="D777"/>
          <cell r="E777"/>
          <cell r="F777"/>
          <cell r="G777"/>
          <cell r="H777"/>
          <cell r="I777"/>
          <cell r="J777"/>
          <cell r="K777"/>
          <cell r="L777"/>
        </row>
        <row r="778">
          <cell r="D778"/>
          <cell r="E778"/>
          <cell r="F778"/>
          <cell r="G778"/>
          <cell r="H778"/>
          <cell r="I778"/>
          <cell r="J778"/>
          <cell r="K778"/>
          <cell r="L778"/>
        </row>
        <row r="779">
          <cell r="D779"/>
          <cell r="E779"/>
          <cell r="F779"/>
          <cell r="G779"/>
          <cell r="H779"/>
          <cell r="I779"/>
          <cell r="J779"/>
          <cell r="K779"/>
          <cell r="L779"/>
        </row>
        <row r="780">
          <cell r="D780"/>
          <cell r="E780"/>
          <cell r="F780"/>
          <cell r="G780"/>
          <cell r="H780"/>
          <cell r="I780"/>
          <cell r="J780"/>
          <cell r="K780"/>
          <cell r="L780"/>
        </row>
        <row r="781">
          <cell r="D781"/>
          <cell r="E781"/>
          <cell r="F781"/>
          <cell r="G781"/>
          <cell r="H781"/>
          <cell r="I781"/>
          <cell r="J781"/>
          <cell r="K781"/>
          <cell r="L781"/>
        </row>
        <row r="782">
          <cell r="D782"/>
          <cell r="E782"/>
          <cell r="F782"/>
          <cell r="G782"/>
          <cell r="H782"/>
          <cell r="I782"/>
          <cell r="J782"/>
          <cell r="K782"/>
          <cell r="L782"/>
        </row>
        <row r="783">
          <cell r="D783"/>
          <cell r="E783"/>
          <cell r="F783"/>
          <cell r="G783"/>
          <cell r="H783"/>
          <cell r="I783"/>
          <cell r="J783"/>
          <cell r="K783"/>
          <cell r="L783"/>
        </row>
        <row r="784">
          <cell r="D784"/>
          <cell r="E784"/>
          <cell r="F784"/>
          <cell r="G784"/>
          <cell r="H784"/>
          <cell r="I784"/>
          <cell r="J784"/>
          <cell r="K784"/>
          <cell r="L784"/>
        </row>
        <row r="785">
          <cell r="D785"/>
          <cell r="E785"/>
          <cell r="F785"/>
          <cell r="G785"/>
          <cell r="H785"/>
          <cell r="I785"/>
          <cell r="J785"/>
          <cell r="K785"/>
          <cell r="L785"/>
        </row>
        <row r="786">
          <cell r="D786"/>
          <cell r="E786"/>
          <cell r="F786"/>
          <cell r="G786"/>
          <cell r="H786"/>
          <cell r="I786"/>
          <cell r="J786"/>
          <cell r="K786"/>
          <cell r="L786"/>
        </row>
        <row r="787">
          <cell r="D787"/>
          <cell r="E787"/>
          <cell r="F787"/>
          <cell r="G787"/>
          <cell r="H787"/>
          <cell r="I787"/>
          <cell r="J787"/>
          <cell r="K787"/>
          <cell r="L787"/>
        </row>
        <row r="788">
          <cell r="D788"/>
          <cell r="E788"/>
          <cell r="F788"/>
          <cell r="G788"/>
          <cell r="H788"/>
          <cell r="I788"/>
          <cell r="J788"/>
          <cell r="K788"/>
          <cell r="L788"/>
        </row>
        <row r="789">
          <cell r="D789"/>
          <cell r="E789"/>
          <cell r="F789"/>
          <cell r="G789"/>
          <cell r="H789"/>
          <cell r="I789"/>
          <cell r="J789"/>
          <cell r="K789"/>
          <cell r="L789"/>
        </row>
        <row r="790">
          <cell r="D790"/>
          <cell r="E790"/>
          <cell r="F790"/>
          <cell r="G790"/>
          <cell r="H790"/>
          <cell r="I790"/>
          <cell r="J790"/>
          <cell r="K790"/>
          <cell r="L790"/>
        </row>
        <row r="791">
          <cell r="D791"/>
          <cell r="E791"/>
          <cell r="F791"/>
          <cell r="G791"/>
          <cell r="H791"/>
          <cell r="I791"/>
          <cell r="J791"/>
          <cell r="K791"/>
          <cell r="L791"/>
        </row>
        <row r="792">
          <cell r="D792"/>
          <cell r="E792"/>
          <cell r="F792"/>
          <cell r="G792"/>
          <cell r="H792"/>
          <cell r="I792"/>
          <cell r="J792"/>
          <cell r="K792"/>
          <cell r="L792"/>
        </row>
        <row r="793">
          <cell r="D793"/>
          <cell r="E793"/>
          <cell r="F793"/>
          <cell r="G793"/>
          <cell r="H793"/>
          <cell r="I793"/>
          <cell r="J793"/>
          <cell r="K793"/>
          <cell r="L793"/>
        </row>
        <row r="794">
          <cell r="D794"/>
          <cell r="E794"/>
          <cell r="F794"/>
          <cell r="G794"/>
          <cell r="H794"/>
          <cell r="I794"/>
          <cell r="J794"/>
          <cell r="K794"/>
          <cell r="L794"/>
        </row>
        <row r="795">
          <cell r="D795"/>
          <cell r="E795"/>
          <cell r="F795"/>
          <cell r="G795"/>
          <cell r="H795"/>
          <cell r="I795"/>
          <cell r="J795"/>
          <cell r="K795"/>
          <cell r="L795"/>
        </row>
        <row r="796">
          <cell r="D796"/>
          <cell r="E796"/>
          <cell r="F796"/>
          <cell r="G796"/>
          <cell r="H796"/>
          <cell r="I796"/>
          <cell r="J796"/>
          <cell r="K796"/>
          <cell r="L796"/>
        </row>
        <row r="797">
          <cell r="D797"/>
          <cell r="E797"/>
          <cell r="F797"/>
          <cell r="G797"/>
          <cell r="H797"/>
          <cell r="I797"/>
          <cell r="J797"/>
          <cell r="K797"/>
          <cell r="L797"/>
        </row>
        <row r="798">
          <cell r="D798"/>
          <cell r="E798"/>
          <cell r="F798"/>
          <cell r="G798"/>
          <cell r="H798"/>
          <cell r="I798"/>
          <cell r="J798"/>
          <cell r="K798"/>
          <cell r="L798"/>
        </row>
        <row r="799">
          <cell r="D799"/>
          <cell r="E799"/>
          <cell r="F799"/>
          <cell r="G799"/>
          <cell r="H799"/>
          <cell r="I799"/>
          <cell r="J799"/>
          <cell r="K799"/>
          <cell r="L799"/>
        </row>
        <row r="800">
          <cell r="D800"/>
          <cell r="E800"/>
          <cell r="F800"/>
          <cell r="G800"/>
          <cell r="H800"/>
          <cell r="I800"/>
          <cell r="J800"/>
          <cell r="K800"/>
          <cell r="L800"/>
        </row>
        <row r="801">
          <cell r="D801"/>
          <cell r="E801"/>
          <cell r="F801"/>
          <cell r="G801"/>
          <cell r="H801"/>
          <cell r="I801"/>
          <cell r="J801"/>
          <cell r="K801"/>
          <cell r="L801"/>
        </row>
        <row r="802">
          <cell r="D802"/>
          <cell r="E802"/>
          <cell r="F802"/>
          <cell r="G802"/>
          <cell r="H802"/>
          <cell r="I802"/>
          <cell r="J802"/>
          <cell r="K802"/>
          <cell r="L802"/>
        </row>
        <row r="803">
          <cell r="D803"/>
          <cell r="E803"/>
          <cell r="F803"/>
          <cell r="G803"/>
          <cell r="H803"/>
          <cell r="I803"/>
          <cell r="J803"/>
          <cell r="K803"/>
          <cell r="L803"/>
        </row>
        <row r="804">
          <cell r="D804"/>
          <cell r="E804"/>
          <cell r="F804"/>
          <cell r="G804"/>
          <cell r="H804"/>
          <cell r="I804"/>
          <cell r="J804"/>
          <cell r="K804"/>
          <cell r="L804"/>
        </row>
        <row r="805">
          <cell r="D805"/>
          <cell r="E805"/>
          <cell r="F805"/>
          <cell r="G805"/>
          <cell r="H805"/>
          <cell r="I805"/>
          <cell r="J805"/>
          <cell r="K805"/>
          <cell r="L805"/>
        </row>
        <row r="806">
          <cell r="D806"/>
          <cell r="E806"/>
          <cell r="F806"/>
          <cell r="G806"/>
          <cell r="H806"/>
          <cell r="I806"/>
          <cell r="J806"/>
          <cell r="K806"/>
          <cell r="L806"/>
        </row>
        <row r="807">
          <cell r="D807"/>
          <cell r="E807"/>
          <cell r="F807"/>
          <cell r="G807"/>
          <cell r="H807"/>
          <cell r="I807"/>
          <cell r="J807"/>
          <cell r="K807"/>
          <cell r="L807"/>
        </row>
        <row r="808">
          <cell r="D808"/>
          <cell r="E808"/>
          <cell r="F808"/>
          <cell r="G808"/>
          <cell r="H808"/>
          <cell r="I808"/>
          <cell r="J808"/>
          <cell r="K808"/>
          <cell r="L808"/>
        </row>
        <row r="809">
          <cell r="D809"/>
          <cell r="E809"/>
          <cell r="F809"/>
          <cell r="G809"/>
          <cell r="H809"/>
          <cell r="I809"/>
          <cell r="J809"/>
          <cell r="K809"/>
          <cell r="L809"/>
        </row>
        <row r="810">
          <cell r="D810"/>
          <cell r="E810"/>
          <cell r="F810"/>
          <cell r="G810"/>
          <cell r="H810"/>
          <cell r="I810"/>
          <cell r="J810"/>
          <cell r="K810"/>
          <cell r="L810"/>
        </row>
        <row r="811">
          <cell r="D811"/>
          <cell r="E811"/>
          <cell r="F811"/>
          <cell r="G811"/>
          <cell r="H811"/>
          <cell r="I811"/>
          <cell r="J811"/>
          <cell r="K811"/>
          <cell r="L811"/>
        </row>
        <row r="812">
          <cell r="D812"/>
          <cell r="E812"/>
          <cell r="F812"/>
          <cell r="G812"/>
          <cell r="H812"/>
          <cell r="I812"/>
          <cell r="J812"/>
          <cell r="K812"/>
          <cell r="L812"/>
        </row>
        <row r="813">
          <cell r="D813"/>
          <cell r="E813"/>
          <cell r="F813"/>
          <cell r="G813"/>
          <cell r="H813"/>
          <cell r="I813"/>
          <cell r="J813"/>
          <cell r="K813"/>
          <cell r="L813"/>
        </row>
        <row r="814">
          <cell r="D814"/>
          <cell r="E814"/>
          <cell r="F814"/>
          <cell r="G814"/>
          <cell r="H814"/>
          <cell r="I814"/>
          <cell r="J814"/>
          <cell r="K814"/>
          <cell r="L814"/>
        </row>
        <row r="815">
          <cell r="D815"/>
          <cell r="E815"/>
          <cell r="F815"/>
          <cell r="G815"/>
          <cell r="H815"/>
          <cell r="I815"/>
          <cell r="J815"/>
          <cell r="K815"/>
          <cell r="L815"/>
        </row>
        <row r="816">
          <cell r="D816"/>
          <cell r="E816"/>
          <cell r="F816"/>
          <cell r="G816"/>
          <cell r="H816"/>
          <cell r="I816"/>
          <cell r="J816"/>
          <cell r="K816"/>
          <cell r="L816"/>
        </row>
        <row r="817">
          <cell r="D817"/>
          <cell r="E817"/>
          <cell r="F817"/>
          <cell r="G817"/>
          <cell r="H817"/>
          <cell r="I817"/>
          <cell r="J817"/>
          <cell r="K817"/>
          <cell r="L817"/>
        </row>
        <row r="818">
          <cell r="D818"/>
          <cell r="E818"/>
          <cell r="F818"/>
          <cell r="G818"/>
          <cell r="H818"/>
          <cell r="I818"/>
          <cell r="J818"/>
          <cell r="K818"/>
          <cell r="L818"/>
        </row>
        <row r="819">
          <cell r="D819"/>
          <cell r="E819"/>
          <cell r="F819"/>
          <cell r="G819"/>
          <cell r="H819"/>
          <cell r="I819"/>
          <cell r="J819"/>
          <cell r="K819"/>
          <cell r="L819"/>
        </row>
        <row r="820">
          <cell r="D820"/>
          <cell r="E820"/>
          <cell r="F820"/>
          <cell r="G820"/>
          <cell r="H820"/>
          <cell r="I820"/>
          <cell r="J820"/>
          <cell r="K820"/>
          <cell r="L820"/>
        </row>
        <row r="821">
          <cell r="D821"/>
          <cell r="E821"/>
          <cell r="F821"/>
          <cell r="G821"/>
          <cell r="H821"/>
          <cell r="I821"/>
          <cell r="J821"/>
          <cell r="K821"/>
          <cell r="L821"/>
        </row>
        <row r="822">
          <cell r="D822"/>
          <cell r="E822"/>
          <cell r="F822"/>
          <cell r="G822"/>
          <cell r="H822"/>
          <cell r="I822"/>
          <cell r="J822"/>
          <cell r="K822"/>
          <cell r="L822"/>
        </row>
        <row r="823">
          <cell r="D823"/>
          <cell r="E823"/>
          <cell r="F823"/>
          <cell r="G823"/>
          <cell r="H823"/>
          <cell r="I823"/>
          <cell r="J823"/>
          <cell r="K823"/>
          <cell r="L823"/>
        </row>
        <row r="824">
          <cell r="D824"/>
          <cell r="E824"/>
          <cell r="F824"/>
          <cell r="G824"/>
          <cell r="H824"/>
          <cell r="I824"/>
          <cell r="J824"/>
          <cell r="K824"/>
          <cell r="L824"/>
        </row>
        <row r="825">
          <cell r="D825"/>
          <cell r="E825"/>
          <cell r="F825"/>
          <cell r="G825"/>
          <cell r="H825"/>
          <cell r="I825"/>
          <cell r="J825"/>
          <cell r="K825"/>
          <cell r="L825"/>
        </row>
        <row r="826">
          <cell r="D826"/>
          <cell r="E826"/>
          <cell r="F826"/>
          <cell r="G826"/>
          <cell r="H826"/>
          <cell r="I826"/>
          <cell r="J826"/>
          <cell r="K826"/>
          <cell r="L826"/>
        </row>
        <row r="827">
          <cell r="D827"/>
          <cell r="E827"/>
          <cell r="F827"/>
          <cell r="G827"/>
          <cell r="H827"/>
          <cell r="I827"/>
          <cell r="J827"/>
          <cell r="K827"/>
          <cell r="L827"/>
        </row>
        <row r="828">
          <cell r="D828"/>
          <cell r="E828"/>
          <cell r="F828"/>
          <cell r="G828"/>
          <cell r="H828"/>
          <cell r="I828"/>
          <cell r="J828"/>
          <cell r="K828"/>
          <cell r="L828"/>
        </row>
        <row r="829">
          <cell r="D829"/>
          <cell r="E829"/>
          <cell r="F829"/>
          <cell r="G829"/>
          <cell r="H829"/>
          <cell r="I829"/>
          <cell r="J829"/>
          <cell r="K829"/>
          <cell r="L829"/>
        </row>
        <row r="830">
          <cell r="D830"/>
          <cell r="E830"/>
          <cell r="F830"/>
          <cell r="G830"/>
          <cell r="H830"/>
          <cell r="I830"/>
          <cell r="J830"/>
          <cell r="K830"/>
          <cell r="L830"/>
        </row>
        <row r="831">
          <cell r="D831"/>
          <cell r="E831"/>
          <cell r="F831"/>
          <cell r="G831"/>
          <cell r="H831"/>
          <cell r="I831"/>
          <cell r="J831"/>
          <cell r="K831"/>
          <cell r="L831"/>
        </row>
        <row r="832">
          <cell r="D832"/>
          <cell r="E832"/>
          <cell r="F832"/>
          <cell r="G832"/>
          <cell r="H832"/>
          <cell r="I832"/>
          <cell r="J832"/>
          <cell r="K832"/>
          <cell r="L832"/>
        </row>
        <row r="833">
          <cell r="D833"/>
          <cell r="E833"/>
          <cell r="F833"/>
          <cell r="G833"/>
          <cell r="H833"/>
          <cell r="I833"/>
          <cell r="J833"/>
          <cell r="K833"/>
          <cell r="L833"/>
        </row>
        <row r="834">
          <cell r="D834"/>
          <cell r="E834"/>
          <cell r="F834"/>
          <cell r="G834"/>
          <cell r="H834"/>
          <cell r="I834"/>
          <cell r="J834"/>
          <cell r="K834"/>
          <cell r="L834"/>
        </row>
        <row r="835">
          <cell r="D835"/>
          <cell r="E835"/>
          <cell r="F835"/>
          <cell r="G835"/>
          <cell r="H835"/>
          <cell r="I835"/>
          <cell r="J835"/>
          <cell r="K835"/>
          <cell r="L835"/>
        </row>
        <row r="836">
          <cell r="D836"/>
          <cell r="E836"/>
          <cell r="F836"/>
          <cell r="G836"/>
          <cell r="H836"/>
          <cell r="I836"/>
          <cell r="J836"/>
          <cell r="K836"/>
          <cell r="L836"/>
        </row>
        <row r="837">
          <cell r="D837"/>
          <cell r="E837"/>
          <cell r="F837"/>
          <cell r="G837"/>
          <cell r="H837"/>
          <cell r="I837"/>
          <cell r="J837"/>
          <cell r="K837"/>
          <cell r="L837"/>
        </row>
        <row r="838">
          <cell r="D838"/>
          <cell r="E838"/>
          <cell r="F838"/>
          <cell r="G838"/>
          <cell r="H838"/>
          <cell r="I838"/>
          <cell r="J838"/>
          <cell r="K838"/>
          <cell r="L838"/>
        </row>
        <row r="839">
          <cell r="D839"/>
          <cell r="E839"/>
          <cell r="F839"/>
          <cell r="G839"/>
          <cell r="H839"/>
          <cell r="I839"/>
          <cell r="J839"/>
          <cell r="K839"/>
          <cell r="L839"/>
        </row>
        <row r="840">
          <cell r="D840"/>
          <cell r="E840"/>
          <cell r="F840"/>
          <cell r="G840"/>
          <cell r="H840"/>
          <cell r="I840"/>
          <cell r="J840"/>
          <cell r="K840"/>
          <cell r="L840"/>
        </row>
        <row r="841">
          <cell r="D841"/>
          <cell r="E841"/>
          <cell r="F841"/>
          <cell r="G841"/>
          <cell r="H841"/>
          <cell r="I841"/>
          <cell r="J841"/>
          <cell r="K841"/>
          <cell r="L841"/>
        </row>
        <row r="842">
          <cell r="D842"/>
          <cell r="E842"/>
          <cell r="F842"/>
          <cell r="G842"/>
          <cell r="H842"/>
          <cell r="I842"/>
          <cell r="J842"/>
          <cell r="K842"/>
          <cell r="L842"/>
        </row>
        <row r="843">
          <cell r="D843"/>
          <cell r="E843"/>
          <cell r="F843"/>
          <cell r="G843"/>
          <cell r="H843"/>
          <cell r="I843"/>
          <cell r="J843"/>
          <cell r="K843"/>
          <cell r="L843"/>
        </row>
        <row r="844">
          <cell r="D844"/>
          <cell r="E844"/>
          <cell r="F844"/>
          <cell r="G844"/>
          <cell r="H844"/>
          <cell r="I844"/>
          <cell r="J844"/>
          <cell r="K844"/>
          <cell r="L844"/>
        </row>
        <row r="845">
          <cell r="D845"/>
          <cell r="E845"/>
          <cell r="F845"/>
          <cell r="G845"/>
          <cell r="H845"/>
          <cell r="I845"/>
          <cell r="J845"/>
          <cell r="K845"/>
          <cell r="L845"/>
        </row>
        <row r="846">
          <cell r="D846"/>
          <cell r="E846"/>
          <cell r="F846"/>
          <cell r="G846"/>
          <cell r="H846"/>
          <cell r="I846"/>
          <cell r="J846"/>
          <cell r="K846"/>
          <cell r="L846"/>
        </row>
        <row r="847">
          <cell r="D847"/>
          <cell r="E847"/>
          <cell r="F847"/>
          <cell r="G847"/>
          <cell r="H847"/>
          <cell r="I847"/>
          <cell r="J847"/>
          <cell r="K847"/>
          <cell r="L847"/>
        </row>
        <row r="848">
          <cell r="D848"/>
          <cell r="E848"/>
          <cell r="F848"/>
          <cell r="G848"/>
          <cell r="H848"/>
          <cell r="I848"/>
          <cell r="J848"/>
          <cell r="K848"/>
          <cell r="L848"/>
        </row>
        <row r="849">
          <cell r="D849"/>
          <cell r="E849"/>
          <cell r="F849"/>
          <cell r="G849"/>
          <cell r="H849"/>
          <cell r="I849"/>
          <cell r="J849"/>
          <cell r="K849"/>
          <cell r="L849"/>
        </row>
        <row r="850">
          <cell r="D850"/>
          <cell r="E850"/>
          <cell r="F850"/>
          <cell r="G850"/>
          <cell r="H850"/>
          <cell r="I850"/>
          <cell r="J850"/>
          <cell r="K850"/>
          <cell r="L850"/>
        </row>
        <row r="851">
          <cell r="D851"/>
          <cell r="E851"/>
          <cell r="F851"/>
          <cell r="G851"/>
          <cell r="H851"/>
          <cell r="I851"/>
          <cell r="J851"/>
          <cell r="K851"/>
          <cell r="L851"/>
        </row>
        <row r="852">
          <cell r="D852"/>
          <cell r="E852"/>
          <cell r="F852"/>
          <cell r="G852"/>
          <cell r="H852"/>
          <cell r="I852"/>
          <cell r="J852"/>
          <cell r="K852"/>
          <cell r="L852"/>
        </row>
        <row r="853">
          <cell r="D853"/>
          <cell r="E853"/>
          <cell r="F853"/>
          <cell r="G853"/>
          <cell r="H853"/>
          <cell r="I853"/>
          <cell r="J853"/>
          <cell r="K853"/>
          <cell r="L853"/>
        </row>
        <row r="854">
          <cell r="D854"/>
          <cell r="E854"/>
          <cell r="F854"/>
          <cell r="G854"/>
          <cell r="H854"/>
          <cell r="I854"/>
          <cell r="J854"/>
          <cell r="K854"/>
          <cell r="L854"/>
        </row>
        <row r="855">
          <cell r="D855"/>
          <cell r="E855"/>
          <cell r="F855"/>
          <cell r="G855"/>
          <cell r="H855"/>
          <cell r="I855"/>
          <cell r="J855"/>
          <cell r="K855"/>
          <cell r="L855"/>
        </row>
        <row r="856">
          <cell r="D856"/>
          <cell r="E856"/>
          <cell r="F856"/>
          <cell r="G856"/>
          <cell r="H856"/>
          <cell r="I856"/>
          <cell r="J856"/>
          <cell r="K856"/>
          <cell r="L856"/>
        </row>
        <row r="857">
          <cell r="D857"/>
          <cell r="E857"/>
          <cell r="F857"/>
          <cell r="G857"/>
          <cell r="H857"/>
          <cell r="I857"/>
          <cell r="J857"/>
          <cell r="K857"/>
          <cell r="L857"/>
        </row>
        <row r="858">
          <cell r="D858"/>
          <cell r="E858"/>
          <cell r="F858"/>
          <cell r="G858"/>
          <cell r="H858"/>
          <cell r="I858"/>
          <cell r="J858"/>
          <cell r="K858"/>
          <cell r="L858"/>
        </row>
        <row r="859">
          <cell r="D859"/>
          <cell r="E859"/>
          <cell r="F859"/>
          <cell r="G859"/>
          <cell r="H859"/>
          <cell r="I859"/>
          <cell r="J859"/>
          <cell r="K859"/>
          <cell r="L859"/>
        </row>
        <row r="860">
          <cell r="D860"/>
          <cell r="E860"/>
          <cell r="F860"/>
          <cell r="G860"/>
          <cell r="H860"/>
          <cell r="I860"/>
          <cell r="J860"/>
          <cell r="K860"/>
          <cell r="L860"/>
        </row>
        <row r="861">
          <cell r="D861"/>
          <cell r="E861"/>
          <cell r="F861"/>
          <cell r="G861"/>
          <cell r="H861"/>
          <cell r="I861"/>
          <cell r="J861"/>
          <cell r="K861"/>
          <cell r="L861"/>
        </row>
        <row r="862">
          <cell r="D862"/>
          <cell r="E862"/>
          <cell r="F862"/>
          <cell r="G862"/>
          <cell r="H862"/>
          <cell r="I862"/>
          <cell r="J862"/>
          <cell r="K862"/>
          <cell r="L862"/>
        </row>
        <row r="863">
          <cell r="D863"/>
          <cell r="E863"/>
          <cell r="F863"/>
          <cell r="G863"/>
          <cell r="H863"/>
          <cell r="I863"/>
          <cell r="J863"/>
          <cell r="K863"/>
          <cell r="L863"/>
        </row>
        <row r="864">
          <cell r="D864"/>
          <cell r="E864"/>
          <cell r="F864"/>
          <cell r="G864"/>
          <cell r="H864"/>
          <cell r="I864"/>
          <cell r="J864"/>
          <cell r="K864"/>
          <cell r="L864"/>
        </row>
        <row r="865">
          <cell r="D865"/>
          <cell r="E865"/>
          <cell r="F865"/>
          <cell r="G865"/>
          <cell r="H865"/>
          <cell r="I865"/>
          <cell r="J865"/>
          <cell r="K865"/>
          <cell r="L865"/>
        </row>
        <row r="866">
          <cell r="D866"/>
          <cell r="E866"/>
          <cell r="F866"/>
          <cell r="G866"/>
          <cell r="H866"/>
          <cell r="I866"/>
          <cell r="J866"/>
          <cell r="K866"/>
          <cell r="L866"/>
        </row>
        <row r="867">
          <cell r="D867"/>
          <cell r="E867"/>
          <cell r="F867"/>
          <cell r="G867"/>
          <cell r="H867"/>
          <cell r="I867"/>
          <cell r="J867"/>
          <cell r="K867"/>
          <cell r="L867"/>
        </row>
        <row r="868">
          <cell r="D868"/>
          <cell r="E868"/>
          <cell r="F868"/>
          <cell r="G868"/>
          <cell r="H868"/>
          <cell r="I868"/>
          <cell r="J868"/>
          <cell r="K868"/>
          <cell r="L868"/>
        </row>
        <row r="869">
          <cell r="D869"/>
          <cell r="E869"/>
          <cell r="F869"/>
          <cell r="G869"/>
          <cell r="H869"/>
          <cell r="I869"/>
          <cell r="J869"/>
          <cell r="K869"/>
          <cell r="L869"/>
        </row>
        <row r="870">
          <cell r="D870"/>
          <cell r="E870"/>
          <cell r="F870"/>
          <cell r="G870"/>
          <cell r="H870"/>
          <cell r="I870"/>
          <cell r="J870"/>
          <cell r="K870"/>
          <cell r="L870"/>
        </row>
        <row r="871">
          <cell r="D871"/>
          <cell r="E871"/>
          <cell r="F871"/>
          <cell r="G871"/>
          <cell r="H871"/>
          <cell r="I871"/>
          <cell r="J871"/>
          <cell r="K871"/>
          <cell r="L871"/>
        </row>
        <row r="872">
          <cell r="D872"/>
          <cell r="E872"/>
          <cell r="F872"/>
          <cell r="G872"/>
          <cell r="H872"/>
          <cell r="I872"/>
          <cell r="J872"/>
          <cell r="K872"/>
          <cell r="L872"/>
        </row>
        <row r="873">
          <cell r="D873"/>
          <cell r="E873"/>
          <cell r="F873"/>
          <cell r="G873"/>
          <cell r="H873"/>
          <cell r="I873"/>
          <cell r="J873"/>
          <cell r="K873"/>
          <cell r="L873"/>
        </row>
        <row r="874">
          <cell r="D874"/>
          <cell r="E874"/>
          <cell r="F874"/>
          <cell r="G874"/>
          <cell r="H874"/>
          <cell r="I874"/>
          <cell r="J874"/>
          <cell r="K874"/>
          <cell r="L874"/>
        </row>
        <row r="875">
          <cell r="D875"/>
          <cell r="E875"/>
          <cell r="F875"/>
          <cell r="G875"/>
          <cell r="H875"/>
          <cell r="I875"/>
          <cell r="J875"/>
          <cell r="K875"/>
          <cell r="L875"/>
        </row>
        <row r="876">
          <cell r="D876"/>
          <cell r="E876"/>
          <cell r="F876"/>
          <cell r="G876"/>
          <cell r="H876"/>
          <cell r="I876"/>
          <cell r="J876"/>
          <cell r="K876"/>
          <cell r="L876"/>
        </row>
        <row r="877">
          <cell r="D877"/>
          <cell r="E877"/>
          <cell r="F877"/>
          <cell r="G877"/>
          <cell r="H877"/>
          <cell r="I877"/>
          <cell r="J877"/>
          <cell r="K877"/>
          <cell r="L877"/>
        </row>
        <row r="878">
          <cell r="D878"/>
          <cell r="E878"/>
          <cell r="F878"/>
          <cell r="G878"/>
          <cell r="H878"/>
          <cell r="I878"/>
          <cell r="J878"/>
          <cell r="K878"/>
          <cell r="L878"/>
        </row>
        <row r="879">
          <cell r="D879"/>
          <cell r="E879"/>
          <cell r="F879"/>
          <cell r="G879"/>
          <cell r="H879"/>
          <cell r="I879"/>
          <cell r="J879"/>
          <cell r="K879"/>
          <cell r="L879"/>
        </row>
        <row r="880">
          <cell r="D880"/>
          <cell r="E880"/>
          <cell r="F880"/>
          <cell r="G880"/>
          <cell r="H880"/>
          <cell r="I880"/>
          <cell r="J880"/>
          <cell r="K880"/>
          <cell r="L880"/>
        </row>
        <row r="881">
          <cell r="D881"/>
          <cell r="E881"/>
          <cell r="F881"/>
          <cell r="G881"/>
          <cell r="H881"/>
          <cell r="I881"/>
          <cell r="J881"/>
          <cell r="K881"/>
          <cell r="L881"/>
        </row>
        <row r="882">
          <cell r="D882"/>
          <cell r="E882"/>
          <cell r="F882"/>
          <cell r="G882"/>
          <cell r="H882"/>
          <cell r="I882"/>
          <cell r="J882"/>
          <cell r="K882"/>
          <cell r="L882"/>
        </row>
        <row r="883">
          <cell r="D883"/>
          <cell r="E883"/>
          <cell r="F883"/>
          <cell r="G883"/>
          <cell r="H883"/>
          <cell r="I883"/>
          <cell r="J883"/>
          <cell r="K883"/>
          <cell r="L883"/>
        </row>
        <row r="884">
          <cell r="D884"/>
          <cell r="E884"/>
          <cell r="F884"/>
          <cell r="G884"/>
          <cell r="H884"/>
          <cell r="I884"/>
          <cell r="J884"/>
          <cell r="K884"/>
          <cell r="L884"/>
        </row>
        <row r="885">
          <cell r="D885"/>
          <cell r="E885"/>
          <cell r="F885"/>
          <cell r="G885"/>
          <cell r="H885"/>
          <cell r="I885"/>
          <cell r="J885"/>
          <cell r="K885"/>
          <cell r="L885"/>
        </row>
        <row r="886">
          <cell r="D886"/>
          <cell r="E886"/>
          <cell r="F886"/>
          <cell r="G886"/>
          <cell r="H886"/>
          <cell r="I886"/>
          <cell r="J886"/>
          <cell r="K886"/>
          <cell r="L886"/>
        </row>
        <row r="887">
          <cell r="D887"/>
          <cell r="E887"/>
          <cell r="F887"/>
          <cell r="G887"/>
          <cell r="H887"/>
          <cell r="I887"/>
          <cell r="J887"/>
          <cell r="K887"/>
          <cell r="L887"/>
        </row>
        <row r="888">
          <cell r="D888"/>
          <cell r="E888"/>
          <cell r="F888"/>
          <cell r="G888"/>
          <cell r="H888"/>
          <cell r="I888"/>
          <cell r="J888"/>
          <cell r="K888"/>
          <cell r="L888"/>
        </row>
        <row r="889">
          <cell r="D889"/>
          <cell r="E889"/>
          <cell r="F889"/>
          <cell r="G889"/>
          <cell r="H889"/>
          <cell r="I889"/>
          <cell r="J889"/>
          <cell r="K889"/>
          <cell r="L889"/>
        </row>
        <row r="890">
          <cell r="D890"/>
          <cell r="E890"/>
          <cell r="F890"/>
          <cell r="G890"/>
          <cell r="H890"/>
          <cell r="I890"/>
          <cell r="J890"/>
          <cell r="K890"/>
          <cell r="L890"/>
        </row>
        <row r="891">
          <cell r="D891"/>
          <cell r="E891"/>
          <cell r="F891"/>
          <cell r="G891"/>
          <cell r="H891"/>
          <cell r="I891"/>
          <cell r="J891"/>
          <cell r="K891"/>
          <cell r="L891"/>
        </row>
        <row r="892">
          <cell r="D892"/>
          <cell r="E892"/>
          <cell r="F892"/>
          <cell r="G892"/>
          <cell r="H892"/>
          <cell r="I892"/>
          <cell r="J892"/>
          <cell r="K892"/>
          <cell r="L892"/>
        </row>
        <row r="893">
          <cell r="D893"/>
          <cell r="E893"/>
          <cell r="F893"/>
          <cell r="G893"/>
          <cell r="H893"/>
          <cell r="I893"/>
          <cell r="J893"/>
          <cell r="K893"/>
          <cell r="L893"/>
        </row>
        <row r="894">
          <cell r="D894"/>
          <cell r="E894"/>
          <cell r="F894"/>
          <cell r="G894"/>
          <cell r="H894"/>
          <cell r="I894"/>
          <cell r="J894"/>
          <cell r="K894"/>
          <cell r="L894"/>
        </row>
        <row r="895">
          <cell r="D895"/>
          <cell r="E895"/>
          <cell r="F895"/>
          <cell r="G895"/>
          <cell r="H895"/>
          <cell r="I895"/>
          <cell r="J895"/>
          <cell r="K895"/>
          <cell r="L895"/>
        </row>
        <row r="896">
          <cell r="D896"/>
          <cell r="E896"/>
          <cell r="F896"/>
          <cell r="G896"/>
          <cell r="H896"/>
          <cell r="I896"/>
          <cell r="J896"/>
          <cell r="K896"/>
          <cell r="L896"/>
        </row>
        <row r="897">
          <cell r="D897"/>
          <cell r="E897"/>
          <cell r="F897"/>
          <cell r="G897"/>
          <cell r="H897"/>
          <cell r="I897"/>
          <cell r="J897"/>
          <cell r="K897"/>
          <cell r="L897"/>
        </row>
        <row r="898">
          <cell r="D898"/>
          <cell r="E898"/>
          <cell r="F898"/>
          <cell r="G898"/>
          <cell r="H898"/>
          <cell r="I898"/>
          <cell r="J898"/>
          <cell r="K898"/>
          <cell r="L898"/>
        </row>
        <row r="899">
          <cell r="D899"/>
          <cell r="E899"/>
          <cell r="F899"/>
          <cell r="G899"/>
          <cell r="H899"/>
          <cell r="I899"/>
          <cell r="J899"/>
          <cell r="K899"/>
          <cell r="L899"/>
        </row>
        <row r="900">
          <cell r="D900"/>
          <cell r="E900"/>
          <cell r="F900"/>
          <cell r="G900"/>
          <cell r="H900"/>
          <cell r="I900"/>
          <cell r="J900"/>
          <cell r="K900"/>
          <cell r="L900"/>
        </row>
        <row r="901">
          <cell r="D901"/>
          <cell r="E901"/>
          <cell r="F901"/>
          <cell r="G901"/>
          <cell r="H901"/>
          <cell r="I901"/>
          <cell r="J901"/>
          <cell r="K901"/>
          <cell r="L901"/>
        </row>
        <row r="902">
          <cell r="D902"/>
          <cell r="E902"/>
          <cell r="F902"/>
          <cell r="G902"/>
          <cell r="H902"/>
          <cell r="I902"/>
          <cell r="J902"/>
          <cell r="K902"/>
          <cell r="L902"/>
        </row>
        <row r="903">
          <cell r="D903"/>
          <cell r="E903"/>
          <cell r="F903"/>
          <cell r="G903"/>
          <cell r="H903"/>
          <cell r="I903"/>
          <cell r="J903"/>
          <cell r="K903"/>
          <cell r="L903"/>
        </row>
        <row r="904">
          <cell r="D904"/>
          <cell r="E904"/>
          <cell r="F904"/>
          <cell r="G904"/>
          <cell r="H904"/>
          <cell r="I904"/>
          <cell r="J904"/>
          <cell r="K904"/>
          <cell r="L904"/>
        </row>
        <row r="905">
          <cell r="D905"/>
          <cell r="E905"/>
          <cell r="F905"/>
          <cell r="G905"/>
          <cell r="H905"/>
          <cell r="I905"/>
          <cell r="J905"/>
          <cell r="K905"/>
          <cell r="L905"/>
        </row>
        <row r="906">
          <cell r="D906"/>
          <cell r="E906"/>
          <cell r="F906"/>
          <cell r="G906"/>
          <cell r="H906"/>
          <cell r="I906"/>
          <cell r="J906"/>
          <cell r="K906"/>
          <cell r="L906"/>
        </row>
        <row r="907">
          <cell r="D907"/>
          <cell r="E907"/>
          <cell r="F907"/>
          <cell r="G907"/>
          <cell r="H907"/>
          <cell r="I907"/>
          <cell r="J907"/>
          <cell r="K907"/>
          <cell r="L907"/>
        </row>
        <row r="908">
          <cell r="D908"/>
          <cell r="E908"/>
          <cell r="F908"/>
          <cell r="G908"/>
          <cell r="H908"/>
          <cell r="I908"/>
          <cell r="J908"/>
          <cell r="K908"/>
          <cell r="L908"/>
        </row>
        <row r="909">
          <cell r="D909"/>
          <cell r="E909"/>
          <cell r="F909"/>
          <cell r="G909"/>
          <cell r="H909"/>
          <cell r="I909"/>
          <cell r="J909"/>
          <cell r="K909"/>
          <cell r="L909"/>
        </row>
        <row r="910">
          <cell r="D910"/>
          <cell r="E910"/>
          <cell r="F910"/>
          <cell r="G910"/>
          <cell r="H910"/>
          <cell r="I910"/>
          <cell r="J910"/>
          <cell r="K910"/>
          <cell r="L910"/>
        </row>
        <row r="911">
          <cell r="D911"/>
          <cell r="E911"/>
          <cell r="F911"/>
          <cell r="G911"/>
          <cell r="H911"/>
          <cell r="I911"/>
          <cell r="J911"/>
          <cell r="K911"/>
          <cell r="L911"/>
        </row>
        <row r="912">
          <cell r="D912"/>
          <cell r="E912"/>
          <cell r="F912"/>
          <cell r="G912"/>
          <cell r="H912"/>
          <cell r="I912"/>
          <cell r="J912"/>
          <cell r="K912"/>
          <cell r="L912"/>
        </row>
        <row r="913">
          <cell r="D913"/>
          <cell r="E913"/>
          <cell r="F913"/>
          <cell r="G913"/>
          <cell r="H913"/>
          <cell r="I913"/>
          <cell r="J913"/>
          <cell r="K913"/>
          <cell r="L913"/>
        </row>
        <row r="914">
          <cell r="D914"/>
          <cell r="E914"/>
          <cell r="F914"/>
          <cell r="G914"/>
          <cell r="H914"/>
          <cell r="I914"/>
          <cell r="J914"/>
          <cell r="K914"/>
          <cell r="L914"/>
        </row>
        <row r="915">
          <cell r="D915"/>
          <cell r="E915"/>
          <cell r="F915"/>
          <cell r="G915"/>
          <cell r="H915"/>
          <cell r="I915"/>
          <cell r="J915"/>
          <cell r="K915"/>
          <cell r="L915"/>
        </row>
        <row r="916">
          <cell r="D916"/>
          <cell r="E916"/>
          <cell r="F916"/>
          <cell r="G916"/>
          <cell r="H916"/>
          <cell r="I916"/>
          <cell r="J916"/>
          <cell r="K916"/>
          <cell r="L916"/>
        </row>
        <row r="917">
          <cell r="D917"/>
          <cell r="E917"/>
          <cell r="F917"/>
          <cell r="G917"/>
          <cell r="H917"/>
          <cell r="I917"/>
          <cell r="J917"/>
          <cell r="K917"/>
          <cell r="L917"/>
        </row>
        <row r="918">
          <cell r="D918"/>
          <cell r="E918"/>
          <cell r="F918"/>
          <cell r="G918"/>
          <cell r="H918"/>
          <cell r="I918"/>
          <cell r="J918"/>
          <cell r="K918"/>
          <cell r="L918"/>
        </row>
        <row r="919">
          <cell r="D919"/>
          <cell r="E919"/>
          <cell r="F919"/>
          <cell r="G919"/>
          <cell r="H919"/>
          <cell r="I919"/>
          <cell r="J919"/>
          <cell r="K919"/>
          <cell r="L919"/>
        </row>
        <row r="920">
          <cell r="D920"/>
          <cell r="E920"/>
          <cell r="F920"/>
          <cell r="G920"/>
          <cell r="H920"/>
          <cell r="I920"/>
          <cell r="J920"/>
          <cell r="K920"/>
          <cell r="L920"/>
        </row>
        <row r="921">
          <cell r="D921"/>
          <cell r="E921"/>
          <cell r="F921"/>
          <cell r="G921"/>
          <cell r="H921"/>
          <cell r="I921"/>
          <cell r="J921"/>
          <cell r="K921"/>
          <cell r="L921"/>
        </row>
        <row r="922">
          <cell r="D922"/>
          <cell r="E922"/>
          <cell r="F922"/>
          <cell r="G922"/>
          <cell r="H922"/>
          <cell r="I922"/>
          <cell r="J922"/>
          <cell r="K922"/>
          <cell r="L922"/>
        </row>
        <row r="923">
          <cell r="D923"/>
          <cell r="E923"/>
          <cell r="F923"/>
          <cell r="G923"/>
          <cell r="H923"/>
          <cell r="I923"/>
          <cell r="J923"/>
          <cell r="K923"/>
          <cell r="L923"/>
        </row>
        <row r="924">
          <cell r="D924"/>
          <cell r="E924"/>
          <cell r="F924"/>
          <cell r="G924"/>
          <cell r="H924"/>
          <cell r="I924"/>
          <cell r="J924"/>
          <cell r="K924"/>
          <cell r="L924"/>
        </row>
        <row r="925">
          <cell r="D925"/>
          <cell r="E925"/>
          <cell r="F925"/>
          <cell r="G925"/>
          <cell r="H925"/>
          <cell r="I925"/>
          <cell r="J925"/>
          <cell r="K925"/>
          <cell r="L925"/>
        </row>
        <row r="926">
          <cell r="D926"/>
          <cell r="E926"/>
          <cell r="F926"/>
          <cell r="G926"/>
          <cell r="H926"/>
          <cell r="I926"/>
          <cell r="J926"/>
          <cell r="K926"/>
          <cell r="L926"/>
        </row>
        <row r="927">
          <cell r="D927"/>
          <cell r="E927"/>
          <cell r="F927"/>
          <cell r="G927"/>
          <cell r="H927"/>
          <cell r="I927"/>
          <cell r="J927"/>
          <cell r="K927"/>
          <cell r="L927"/>
        </row>
        <row r="928">
          <cell r="D928"/>
          <cell r="E928"/>
          <cell r="F928"/>
          <cell r="G928"/>
          <cell r="H928"/>
          <cell r="I928"/>
          <cell r="J928"/>
          <cell r="K928"/>
          <cell r="L928"/>
        </row>
        <row r="929">
          <cell r="D929"/>
          <cell r="E929"/>
          <cell r="F929"/>
          <cell r="G929"/>
          <cell r="H929"/>
          <cell r="I929"/>
          <cell r="J929"/>
          <cell r="K929"/>
          <cell r="L929"/>
        </row>
        <row r="930">
          <cell r="D930"/>
          <cell r="E930"/>
          <cell r="F930"/>
          <cell r="G930"/>
          <cell r="H930"/>
          <cell r="I930"/>
          <cell r="J930"/>
          <cell r="K930"/>
          <cell r="L930"/>
        </row>
        <row r="931">
          <cell r="D931"/>
          <cell r="E931"/>
          <cell r="F931"/>
          <cell r="G931"/>
          <cell r="H931"/>
          <cell r="I931"/>
          <cell r="J931"/>
          <cell r="K931"/>
          <cell r="L931"/>
        </row>
        <row r="932">
          <cell r="D932"/>
          <cell r="E932"/>
          <cell r="F932"/>
          <cell r="G932"/>
          <cell r="H932"/>
          <cell r="I932"/>
          <cell r="J932"/>
          <cell r="K932"/>
          <cell r="L932"/>
        </row>
        <row r="933">
          <cell r="D933"/>
          <cell r="E933"/>
          <cell r="F933"/>
          <cell r="G933"/>
          <cell r="H933"/>
          <cell r="I933"/>
          <cell r="J933"/>
          <cell r="K933"/>
          <cell r="L933"/>
        </row>
        <row r="934">
          <cell r="D934"/>
          <cell r="E934"/>
          <cell r="F934"/>
          <cell r="G934"/>
          <cell r="H934"/>
          <cell r="I934"/>
          <cell r="J934"/>
          <cell r="K934"/>
          <cell r="L934"/>
        </row>
        <row r="935">
          <cell r="D935"/>
          <cell r="E935"/>
          <cell r="F935"/>
          <cell r="G935"/>
          <cell r="H935"/>
          <cell r="I935"/>
          <cell r="J935"/>
          <cell r="K935"/>
          <cell r="L935"/>
        </row>
        <row r="936">
          <cell r="D936"/>
          <cell r="E936"/>
          <cell r="F936"/>
          <cell r="G936"/>
          <cell r="H936"/>
          <cell r="I936"/>
          <cell r="J936"/>
          <cell r="K936"/>
          <cell r="L936"/>
        </row>
        <row r="937">
          <cell r="D937"/>
          <cell r="E937"/>
          <cell r="F937"/>
          <cell r="G937"/>
          <cell r="H937"/>
          <cell r="I937"/>
          <cell r="J937"/>
          <cell r="K937"/>
          <cell r="L937"/>
        </row>
        <row r="938">
          <cell r="D938"/>
          <cell r="E938"/>
          <cell r="F938"/>
          <cell r="G938"/>
          <cell r="H938"/>
          <cell r="I938"/>
          <cell r="J938"/>
          <cell r="K938"/>
          <cell r="L938"/>
        </row>
        <row r="939">
          <cell r="D939"/>
          <cell r="E939"/>
          <cell r="F939"/>
          <cell r="G939"/>
          <cell r="H939"/>
          <cell r="I939"/>
          <cell r="J939"/>
          <cell r="K939"/>
          <cell r="L939"/>
        </row>
        <row r="940">
          <cell r="D940"/>
          <cell r="E940"/>
          <cell r="F940"/>
          <cell r="G940"/>
          <cell r="H940"/>
          <cell r="I940"/>
          <cell r="J940"/>
          <cell r="K940"/>
          <cell r="L940"/>
        </row>
        <row r="941">
          <cell r="D941"/>
          <cell r="E941"/>
          <cell r="F941"/>
          <cell r="G941"/>
          <cell r="H941"/>
          <cell r="I941"/>
          <cell r="J941"/>
          <cell r="K941"/>
          <cell r="L941"/>
        </row>
        <row r="942">
          <cell r="D942"/>
          <cell r="E942"/>
          <cell r="F942"/>
          <cell r="G942"/>
          <cell r="H942"/>
          <cell r="I942"/>
          <cell r="J942"/>
          <cell r="K942"/>
          <cell r="L942"/>
        </row>
        <row r="943">
          <cell r="D943"/>
          <cell r="E943"/>
          <cell r="F943"/>
          <cell r="G943"/>
          <cell r="H943"/>
          <cell r="I943"/>
          <cell r="J943"/>
          <cell r="K943"/>
          <cell r="L943"/>
        </row>
        <row r="944">
          <cell r="D944"/>
          <cell r="E944"/>
          <cell r="F944"/>
          <cell r="G944"/>
          <cell r="H944"/>
          <cell r="I944"/>
          <cell r="J944"/>
          <cell r="K944"/>
          <cell r="L944"/>
        </row>
        <row r="945">
          <cell r="D945"/>
          <cell r="E945"/>
          <cell r="F945"/>
          <cell r="G945"/>
          <cell r="H945"/>
          <cell r="I945"/>
          <cell r="J945"/>
          <cell r="K945"/>
          <cell r="L945"/>
        </row>
        <row r="946">
          <cell r="D946"/>
          <cell r="E946"/>
          <cell r="F946"/>
          <cell r="G946"/>
          <cell r="H946"/>
          <cell r="I946"/>
          <cell r="J946"/>
          <cell r="K946"/>
          <cell r="L946"/>
        </row>
        <row r="947">
          <cell r="D947"/>
          <cell r="E947"/>
          <cell r="F947"/>
          <cell r="G947"/>
          <cell r="H947"/>
          <cell r="I947"/>
          <cell r="J947"/>
          <cell r="K947"/>
          <cell r="L947"/>
        </row>
        <row r="948">
          <cell r="D948"/>
          <cell r="E948"/>
          <cell r="F948"/>
          <cell r="G948"/>
          <cell r="H948"/>
          <cell r="I948"/>
          <cell r="J948"/>
          <cell r="K948"/>
          <cell r="L948"/>
        </row>
        <row r="949">
          <cell r="D949"/>
          <cell r="E949"/>
          <cell r="F949"/>
          <cell r="G949"/>
          <cell r="H949"/>
          <cell r="I949"/>
          <cell r="J949"/>
          <cell r="K949"/>
          <cell r="L949"/>
        </row>
        <row r="950">
          <cell r="D950"/>
          <cell r="E950"/>
          <cell r="F950"/>
          <cell r="G950"/>
          <cell r="H950"/>
          <cell r="I950"/>
          <cell r="J950"/>
          <cell r="K950"/>
          <cell r="L950"/>
        </row>
        <row r="951">
          <cell r="D951"/>
          <cell r="E951"/>
          <cell r="F951"/>
          <cell r="G951"/>
          <cell r="H951"/>
          <cell r="I951"/>
          <cell r="J951"/>
          <cell r="K951"/>
          <cell r="L951"/>
        </row>
        <row r="952">
          <cell r="D952"/>
          <cell r="E952"/>
          <cell r="F952"/>
          <cell r="G952"/>
          <cell r="H952"/>
          <cell r="I952"/>
          <cell r="J952"/>
          <cell r="K952"/>
          <cell r="L952"/>
        </row>
        <row r="953">
          <cell r="D953"/>
          <cell r="E953"/>
          <cell r="F953"/>
          <cell r="G953"/>
          <cell r="H953"/>
          <cell r="I953"/>
          <cell r="J953"/>
          <cell r="K953"/>
          <cell r="L953"/>
        </row>
        <row r="954">
          <cell r="D954"/>
          <cell r="E954"/>
          <cell r="F954"/>
          <cell r="G954"/>
          <cell r="H954"/>
          <cell r="I954"/>
          <cell r="J954"/>
          <cell r="K954"/>
          <cell r="L954"/>
        </row>
        <row r="955">
          <cell r="D955"/>
          <cell r="E955"/>
          <cell r="F955"/>
          <cell r="G955"/>
          <cell r="H955"/>
          <cell r="I955"/>
          <cell r="J955"/>
          <cell r="K955"/>
          <cell r="L955"/>
        </row>
        <row r="956">
          <cell r="D956"/>
          <cell r="E956"/>
          <cell r="F956"/>
          <cell r="G956"/>
          <cell r="H956"/>
          <cell r="I956"/>
          <cell r="J956"/>
          <cell r="K956"/>
          <cell r="L956"/>
        </row>
        <row r="957">
          <cell r="D957"/>
          <cell r="E957"/>
          <cell r="F957"/>
          <cell r="G957"/>
          <cell r="H957"/>
          <cell r="I957"/>
          <cell r="J957"/>
          <cell r="K957"/>
          <cell r="L957"/>
        </row>
        <row r="958">
          <cell r="D958"/>
          <cell r="E958"/>
          <cell r="F958"/>
          <cell r="G958"/>
          <cell r="H958"/>
          <cell r="I958"/>
          <cell r="J958"/>
          <cell r="K958"/>
          <cell r="L958"/>
        </row>
        <row r="959">
          <cell r="D959"/>
          <cell r="E959"/>
          <cell r="F959"/>
          <cell r="G959"/>
          <cell r="H959"/>
          <cell r="I959"/>
          <cell r="J959"/>
          <cell r="K959"/>
          <cell r="L959"/>
        </row>
        <row r="960">
          <cell r="D960"/>
          <cell r="E960"/>
          <cell r="F960"/>
          <cell r="G960"/>
          <cell r="H960"/>
          <cell r="I960"/>
          <cell r="J960"/>
          <cell r="K960"/>
          <cell r="L960"/>
        </row>
        <row r="961">
          <cell r="D961"/>
          <cell r="E961"/>
          <cell r="F961"/>
          <cell r="G961"/>
          <cell r="H961"/>
          <cell r="I961"/>
          <cell r="J961"/>
          <cell r="K961"/>
          <cell r="L961"/>
        </row>
        <row r="962">
          <cell r="D962"/>
          <cell r="E962"/>
          <cell r="F962"/>
          <cell r="G962"/>
          <cell r="H962"/>
          <cell r="I962"/>
          <cell r="J962"/>
          <cell r="K962"/>
          <cell r="L962"/>
        </row>
        <row r="963">
          <cell r="D963"/>
          <cell r="E963"/>
          <cell r="F963"/>
          <cell r="G963"/>
          <cell r="H963"/>
          <cell r="I963"/>
          <cell r="J963"/>
          <cell r="K963"/>
          <cell r="L963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revisão"/>
      <sheetName val="Dinâmica"/>
      <sheetName val="POA"/>
      <sheetName val="Saldos_Arrecadação"/>
      <sheetName val="Ações saneamento sem obras (2)"/>
      <sheetName val="Ações PBH sem finan planej"/>
      <sheetName val="Ações a serem incluídas "/>
      <sheetName val="Síntese"/>
      <sheetName val="Planilha1"/>
      <sheetName val="Ações"/>
    </sheetNames>
    <sheetDataSet>
      <sheetData sheetId="0">
        <row r="2">
          <cell r="H2" t="str">
            <v>Prestação de serviços de assessoria técnica para a Coordenação de Gestão</v>
          </cell>
          <cell r="I2" t="str">
            <v>Apoio operacional para gerenciamento da implementação e da revisão do Plano de Bacias</v>
          </cell>
          <cell r="J2" t="str">
            <v>Apoio operacional para gerenciamento da implementação e da revisão do Plano de Bacias</v>
          </cell>
          <cell r="K2" t="str">
            <v>6.2.6.1</v>
          </cell>
          <cell r="L2" t="str">
            <v>GRH</v>
          </cell>
          <cell r="M2" t="str">
            <v>Eixo Temático 2: Instrumentos de gestão</v>
          </cell>
          <cell r="N2" t="str">
            <v>Programa 2.6: Planos de Recursos Hídricos</v>
          </cell>
          <cell r="O2" t="str">
            <v xml:space="preserve">Investimento </v>
          </cell>
          <cell r="P2">
            <v>2022</v>
          </cell>
          <cell r="Q2" t="str">
            <v>1.1.3.1/2022</v>
          </cell>
          <cell r="R2">
            <v>588763.98719999997</v>
          </cell>
        </row>
        <row r="3">
          <cell r="H3" t="str">
            <v>Apoio operacional para gerenciamento da implementação e da revisão do Plano de Bacias</v>
          </cell>
          <cell r="I3" t="str">
            <v>Apoio operacional para gerenciamento da implementação e da revisão do Plano de Bacias</v>
          </cell>
          <cell r="J3" t="str">
            <v>Apoio operacional para gerenciamento da implementação e da revisão do Plano de Bacias</v>
          </cell>
          <cell r="K3" t="str">
            <v>6.2.6.1</v>
          </cell>
          <cell r="L3" t="str">
            <v>GRH</v>
          </cell>
          <cell r="M3" t="str">
            <v>Eixo Temático 2: Instrumentos de gestão</v>
          </cell>
          <cell r="N3" t="str">
            <v>Programa 2.6: Planos de Recursos Hídricos</v>
          </cell>
          <cell r="O3" t="str">
            <v xml:space="preserve">Investimento </v>
          </cell>
          <cell r="P3">
            <v>2024</v>
          </cell>
          <cell r="Q3" t="str">
            <v>1.1.1.1/2024</v>
          </cell>
          <cell r="R3">
            <v>1000000</v>
          </cell>
        </row>
        <row r="4">
          <cell r="H4" t="str">
            <v>Apoio operacional para gerenciamento da implementação e da revisão do Plano de Bacias</v>
          </cell>
          <cell r="I4" t="str">
            <v>Apoio operacional para gerenciamento da implementação e da revisão do Plano de Bacias</v>
          </cell>
          <cell r="J4" t="str">
            <v>Apoio operacional para gerenciamento da implementação e da revisão do Plano de Bacias</v>
          </cell>
          <cell r="K4" t="str">
            <v>6.2.6.1</v>
          </cell>
          <cell r="L4" t="str">
            <v>GRH</v>
          </cell>
          <cell r="M4" t="str">
            <v>Eixo Temático 2: Instrumentos de gestão</v>
          </cell>
          <cell r="N4" t="str">
            <v>Programa 2.6: Planos de Recursos Hídricos</v>
          </cell>
          <cell r="O4" t="str">
            <v xml:space="preserve">Investimento </v>
          </cell>
          <cell r="P4">
            <v>2025</v>
          </cell>
          <cell r="Q4" t="str">
            <v>1.1.1.1/2025</v>
          </cell>
          <cell r="R4">
            <v>1020000</v>
          </cell>
        </row>
        <row r="5">
          <cell r="H5" t="str">
            <v>Realizar os procedimentos estabelecidos para as áreas de restrição e controle já identificadas nas Bacias PCJ e avaliar a existência de novas áreas</v>
          </cell>
          <cell r="I5" t="str">
            <v>Realizar os procedimentos estabelecidos para as áreas de restrição e controle já identificadas nas Bacias PCJ e avaliar a existência de novas áreas</v>
          </cell>
          <cell r="J5" t="str">
            <v>Realizar os procedimentos estabelecidos para as áreas de restrição e controle já identificadas nas Bacias PCJ e avaliar a existência de novas áreas</v>
          </cell>
          <cell r="K5" t="str">
            <v>4.3.2.1</v>
          </cell>
          <cell r="L5" t="str">
            <v>AS</v>
          </cell>
          <cell r="M5" t="str">
            <v>Eixo Temático 3: Planejamento e desenvolvimento científico em escala urbana</v>
          </cell>
          <cell r="N5" t="str">
            <v>Programa 3.2: Identificação de áreas de restrição e controle</v>
          </cell>
          <cell r="O5" t="str">
            <v xml:space="preserve">Investimento </v>
          </cell>
          <cell r="P5">
            <v>2022</v>
          </cell>
          <cell r="Q5" t="str">
            <v>1.10.4.1/2022</v>
          </cell>
          <cell r="R5">
            <v>320000</v>
          </cell>
        </row>
        <row r="6">
          <cell r="H6" t="str">
            <v>Elaboração e execução de um Plano de Comunicação dos Comitês PCJ</v>
          </cell>
          <cell r="I6" t="str">
            <v>Elaboração e execução de um Plano de Comunicação para o fortalecimento da comunicação entre a sociedade civil e os Comitês PCJ</v>
          </cell>
          <cell r="J6" t="str">
            <v>Elaboração e execução de um Plano de Comunicação para o fortalecimento da comunicação entre a sociedade civil e os Comitês PCJ</v>
          </cell>
          <cell r="K6" t="str">
            <v>5.1.1.1</v>
          </cell>
          <cell r="L6" t="str">
            <v>EA</v>
          </cell>
          <cell r="M6" t="str">
            <v>Eixo Temático 1: Fortalecimento institucional, planejamento e gestão de recursos hídricos</v>
          </cell>
          <cell r="N6" t="str">
            <v>Programa 1.1: Fortalecimento da comunicação dos Comitês PCJ e seus públicos de interesse.</v>
          </cell>
          <cell r="O6" t="str">
            <v xml:space="preserve">Investimento </v>
          </cell>
          <cell r="P6">
            <v>2021</v>
          </cell>
          <cell r="Q6" t="str">
            <v>1.11.1.1/2021</v>
          </cell>
          <cell r="R6">
            <v>650000</v>
          </cell>
        </row>
        <row r="7">
          <cell r="H7" t="str">
            <v>Elaboração e execução de um Plano de Comunicação para o fortalecimento da comunicação entre a sociedade civil e os Comitês PCJ</v>
          </cell>
          <cell r="I7" t="str">
            <v>Elaboração e execução de um Plano de Comunicação para o fortalecimento da comunicação entre a sociedade civil e os Comitês PCJ</v>
          </cell>
          <cell r="J7" t="str">
            <v>Elaboração e execução de um Plano de Comunicação para o fortalecimento da comunicação entre a sociedade civil e os Comitês PCJ</v>
          </cell>
          <cell r="K7" t="str">
            <v>5.1.1.1</v>
          </cell>
          <cell r="L7" t="str">
            <v>EA</v>
          </cell>
          <cell r="M7" t="str">
            <v>Eixo Temático 1: Fortalecimento institucional, planejamento e gestão de recursos hídricos</v>
          </cell>
          <cell r="N7" t="str">
            <v>Programa 1.1: Fortalecimento da comunicação dos Comitês PCJ e seus públicos de interesse.</v>
          </cell>
          <cell r="O7" t="str">
            <v xml:space="preserve">Investimento </v>
          </cell>
          <cell r="P7">
            <v>2022</v>
          </cell>
          <cell r="Q7" t="str">
            <v>1.11.1.1/2022</v>
          </cell>
          <cell r="R7">
            <v>1043646.7200000001</v>
          </cell>
        </row>
        <row r="8">
          <cell r="H8" t="str">
            <v>Elaboração e execução de um Plano de Comunicação dos Comitês PCJ</v>
          </cell>
          <cell r="I8" t="str">
            <v>Elaboração e execução de um Plano de Comunicação para o fortalecimento da comunicação entre a sociedade civil e os Comitês PCJ</v>
          </cell>
          <cell r="J8" t="str">
            <v>Elaboração e execução de um Plano de Comunicação para o fortalecimento da comunicação entre a sociedade civil e os Comitês PCJ</v>
          </cell>
          <cell r="K8" t="str">
            <v>5.1.1.1</v>
          </cell>
          <cell r="L8" t="str">
            <v>EA</v>
          </cell>
          <cell r="M8" t="str">
            <v>Eixo Temático 1: Fortalecimento institucional, planejamento e gestão de recursos hídricos</v>
          </cell>
          <cell r="N8" t="str">
            <v>Programa 1.1: Fortalecimento da comunicação dos Comitês PCJ e seus públicos de interesse.</v>
          </cell>
          <cell r="O8" t="str">
            <v xml:space="preserve">Investimento </v>
          </cell>
          <cell r="P8">
            <v>2023</v>
          </cell>
          <cell r="Q8" t="str">
            <v>1.11.1.1/2023</v>
          </cell>
          <cell r="R8">
            <v>715000</v>
          </cell>
        </row>
        <row r="9">
          <cell r="H9" t="str">
            <v>Elaboração e execução de um Plano de Comunicação dos Comitês PCJ</v>
          </cell>
          <cell r="I9" t="str">
            <v>Elaboração e execução de um Plano de Comunicação para o fortalecimento da comunicação entre a sociedade civil e os Comitês PCJ</v>
          </cell>
          <cell r="J9" t="str">
            <v>Elaboração e execução de um Plano de Comunicação para o fortalecimento da comunicação entre a sociedade civil e os Comitês PCJ</v>
          </cell>
          <cell r="K9" t="str">
            <v>5.1.1.1</v>
          </cell>
          <cell r="L9" t="str">
            <v>EA</v>
          </cell>
          <cell r="M9" t="str">
            <v>Eixo Temático 1: Fortalecimento institucional, planejamento e gestão de recursos hídricos</v>
          </cell>
          <cell r="N9" t="str">
            <v>Programa 1.1: Fortalecimento da comunicação dos Comitês PCJ e seus públicos de interesse.</v>
          </cell>
          <cell r="O9" t="str">
            <v xml:space="preserve">Investimento </v>
          </cell>
          <cell r="P9">
            <v>2024</v>
          </cell>
          <cell r="Q9" t="str">
            <v>1.11.1.1/2024</v>
          </cell>
          <cell r="R9">
            <v>715000</v>
          </cell>
        </row>
        <row r="10">
          <cell r="H10" t="str">
            <v>Elaboração e execução de um Plano de Comunicação dos Comitês PCJ</v>
          </cell>
          <cell r="I10" t="str">
            <v>Elaboração e execução de um Plano de Comunicação para o fortalecimento da comunicação entre a sociedade civil e os Comitês PCJ</v>
          </cell>
          <cell r="J10" t="str">
            <v>Elaboração e execução de um Plano de Comunicação para o fortalecimento da comunicação entre a sociedade civil e os Comitês PCJ</v>
          </cell>
          <cell r="K10" t="str">
            <v>5.1.1.1</v>
          </cell>
          <cell r="L10" t="str">
            <v>EA</v>
          </cell>
          <cell r="M10" t="str">
            <v>Eixo Temático 1: Fortalecimento institucional, planejamento e gestão de recursos hídricos</v>
          </cell>
          <cell r="N10" t="str">
            <v>Programa 1.1: Fortalecimento da comunicação dos Comitês PCJ e seus públicos de interesse.</v>
          </cell>
          <cell r="O10" t="str">
            <v xml:space="preserve">Investimento </v>
          </cell>
          <cell r="P10">
            <v>2025</v>
          </cell>
          <cell r="Q10" t="str">
            <v>1.11.1.1/2025</v>
          </cell>
          <cell r="R10">
            <v>715000</v>
          </cell>
        </row>
        <row r="11">
          <cell r="H11" t="str">
            <v>Prestação de serviços de assessoria de imprensa, relações públicas, acompanhamento de eventos incluindo ações institucionais, eventos e outros</v>
          </cell>
          <cell r="I11" t="str">
            <v>Elaboração e execução de um Plano de Comunicação para o fortalecimento da comunicação entre a sociedade civil e os Comitês PCJ</v>
          </cell>
          <cell r="J11" t="str">
            <v>Apoio operacional para a área de comunicação social</v>
          </cell>
          <cell r="K11" t="str">
            <v>6.1.1.6</v>
          </cell>
          <cell r="L11" t="str">
            <v>GRH</v>
          </cell>
          <cell r="M11" t="str">
            <v>Eixo Temático 1: Apoio Operacional e Suporte Técnico</v>
          </cell>
          <cell r="N11" t="str">
            <v>Programa 1.1: Apoio operacional para a Agência das Bacias PCJ</v>
          </cell>
          <cell r="O11" t="str">
            <v xml:space="preserve">Investimento </v>
          </cell>
          <cell r="P11">
            <v>2021</v>
          </cell>
          <cell r="Q11" t="str">
            <v>1.11.1.2/2021</v>
          </cell>
          <cell r="R11">
            <v>610000</v>
          </cell>
        </row>
        <row r="12">
          <cell r="H12" t="str">
            <v>Apoio operacional para a área de comunicação social</v>
          </cell>
          <cell r="I12" t="str">
            <v>Elaboração e execução de um Plano de Comunicação para o fortalecimento da comunicação entre a sociedade civil e os Comitês PCJ</v>
          </cell>
          <cell r="J12" t="str">
            <v>Apoio operacional para a área de comunicação social</v>
          </cell>
          <cell r="K12" t="str">
            <v>6.1.1.6</v>
          </cell>
          <cell r="L12" t="str">
            <v>GRH</v>
          </cell>
          <cell r="M12" t="str">
            <v>Eixo Temático 1: Apoio Operacional e Suporte Técnico</v>
          </cell>
          <cell r="N12" t="str">
            <v>Programa 1.1: Apoio operacional para a Agência das Bacias PCJ</v>
          </cell>
          <cell r="O12" t="str">
            <v xml:space="preserve">Investimento </v>
          </cell>
          <cell r="P12">
            <v>2022</v>
          </cell>
          <cell r="Q12" t="str">
            <v>1.11.1.2/2022</v>
          </cell>
          <cell r="R12">
            <v>329400</v>
          </cell>
        </row>
        <row r="13">
          <cell r="H13" t="str">
            <v>Apoio operacional para a área de comunicação social</v>
          </cell>
          <cell r="I13" t="str">
            <v>Elaboração e execução de um Plano de Comunicação para o fortalecimento da comunicação entre a sociedade civil e os Comitês PCJ</v>
          </cell>
          <cell r="J13" t="str">
            <v>Apoio operacional para a área de comunicação social</v>
          </cell>
          <cell r="K13" t="str">
            <v>6.1.1.6</v>
          </cell>
          <cell r="L13" t="str">
            <v>GRH</v>
          </cell>
          <cell r="M13" t="str">
            <v>Eixo Temático 1: Apoio Operacional e Suporte Técnico</v>
          </cell>
          <cell r="N13" t="str">
            <v>Programa 1.1: Apoio operacional para a Agência das Bacias PCJ</v>
          </cell>
          <cell r="O13" t="str">
            <v xml:space="preserve">Investimento </v>
          </cell>
          <cell r="P13">
            <v>2023</v>
          </cell>
          <cell r="Q13" t="str">
            <v>1.11.1.2/2023</v>
          </cell>
          <cell r="R13">
            <v>662200</v>
          </cell>
        </row>
        <row r="14">
          <cell r="H14" t="str">
            <v>Apoio operacional para a área de comunicação social</v>
          </cell>
          <cell r="I14" t="str">
            <v>Elaboração e execução de um Plano de Comunicação para o fortalecimento da comunicação entre a sociedade civil e os Comitês PCJ</v>
          </cell>
          <cell r="J14" t="str">
            <v>Apoio operacional para a área de comunicação social</v>
          </cell>
          <cell r="K14" t="str">
            <v>6.1.1.6</v>
          </cell>
          <cell r="L14" t="str">
            <v>GRH</v>
          </cell>
          <cell r="M14" t="str">
            <v>Eixo Temático 1: Apoio Operacional e Suporte Técnico</v>
          </cell>
          <cell r="N14" t="str">
            <v>Programa 1.1: Apoio operacional para a Agência das Bacias PCJ</v>
          </cell>
          <cell r="O14" t="str">
            <v xml:space="preserve">Investimento </v>
          </cell>
          <cell r="P14">
            <v>2024</v>
          </cell>
          <cell r="Q14" t="str">
            <v>1.11.1.2/2024</v>
          </cell>
          <cell r="R14">
            <v>662200</v>
          </cell>
        </row>
        <row r="15">
          <cell r="H15" t="str">
            <v>Apoio operacional para a área de comunicação social</v>
          </cell>
          <cell r="I15" t="str">
            <v>Elaboração e execução de um Plano de Comunicação para o fortalecimento da comunicação entre a sociedade civil e os Comitês PCJ</v>
          </cell>
          <cell r="J15" t="str">
            <v>Apoio operacional para a área de comunicação social</v>
          </cell>
          <cell r="K15" t="str">
            <v>6.1.1.6</v>
          </cell>
          <cell r="L15" t="str">
            <v>GRH</v>
          </cell>
          <cell r="M15" t="str">
            <v>Eixo Temático 1: Apoio Operacional e Suporte Técnico</v>
          </cell>
          <cell r="N15" t="str">
            <v>Programa 1.1: Apoio operacional para a Agência das Bacias PCJ</v>
          </cell>
          <cell r="O15" t="str">
            <v xml:space="preserve">Investimento </v>
          </cell>
          <cell r="P15">
            <v>2025</v>
          </cell>
          <cell r="Q15" t="str">
            <v>1.11.1.2/2025</v>
          </cell>
          <cell r="R15">
            <v>682200</v>
          </cell>
        </row>
        <row r="16">
          <cell r="H16" t="str">
            <v>Realização de processos formativos e campanhas educativas sobre a realidade das Bacias PCJ</v>
          </cell>
          <cell r="I16" t="str">
            <v>Realização de processos formativos e campanhas educativas sobre a realidade das Bacias PCJ</v>
          </cell>
          <cell r="J16" t="str">
            <v>Realização de processos formativos e campanhas educativas sobre a realidade das Bacias PCJ</v>
          </cell>
          <cell r="K16" t="str">
            <v>5.2.1.2</v>
          </cell>
          <cell r="L16" t="str">
            <v>EA</v>
          </cell>
          <cell r="M16" t="str">
            <v>Eixo Temático 2: Comunicação institucional dos Comitês PCJ e difusão de pesquisas e tecnologias em recursos hídricos</v>
          </cell>
          <cell r="N16" t="str">
            <v>Programa 2.1: Estruturação de comunicação ampliada sobre a atuação Comitês PCJ.</v>
          </cell>
          <cell r="O16" t="str">
            <v xml:space="preserve">Investimento </v>
          </cell>
          <cell r="P16">
            <v>2021</v>
          </cell>
          <cell r="Q16" t="str">
            <v>1.11.3.1/2021</v>
          </cell>
          <cell r="R16">
            <v>250000</v>
          </cell>
        </row>
        <row r="17">
          <cell r="H17" t="str">
            <v>Realização de processos formativos e campanhas educativas sobre a realidade das Bacias PCJ</v>
          </cell>
          <cell r="I17" t="str">
            <v>Realização de processos formativos e campanhas educativas sobre a realidade das Bacias PCJ</v>
          </cell>
          <cell r="J17" t="str">
            <v>Realização de processos formativos e campanhas educativas sobre a realidade das Bacias PCJ</v>
          </cell>
          <cell r="K17" t="str">
            <v>5.2.1.2</v>
          </cell>
          <cell r="L17" t="str">
            <v>EA</v>
          </cell>
          <cell r="M17" t="str">
            <v>Eixo Temático 2: Comunicação institucional dos Comitês PCJ e difusão de pesquisas e tecnologias em recursos hídricos</v>
          </cell>
          <cell r="N17" t="str">
            <v>Programa 2.1: Estruturação de comunicação ampliada sobre a atuação Comitês PCJ.</v>
          </cell>
          <cell r="O17" t="str">
            <v xml:space="preserve">Investimento </v>
          </cell>
          <cell r="P17">
            <v>2022</v>
          </cell>
          <cell r="Q17" t="str">
            <v>1.11.3.1/2022</v>
          </cell>
          <cell r="R17">
            <v>300000</v>
          </cell>
        </row>
        <row r="18">
          <cell r="H18" t="str">
            <v>Realização de processos formativos e campanhas educativas sobre a realidade das Bacias PCJ</v>
          </cell>
          <cell r="I18" t="str">
            <v>Realização de processos formativos e campanhas educativas sobre a realidade das Bacias PCJ</v>
          </cell>
          <cell r="J18" t="str">
            <v>Realização de processos formativos e campanhas educativas sobre a realidade das Bacias PCJ</v>
          </cell>
          <cell r="K18" t="str">
            <v>5.2.1.2</v>
          </cell>
          <cell r="L18" t="str">
            <v>EA</v>
          </cell>
          <cell r="M18" t="str">
            <v>Eixo Temático 2: Comunicação institucional dos Comitês PCJ e difusão de pesquisas e tecnologias em recursos hídricos</v>
          </cell>
          <cell r="N18" t="str">
            <v>Programa 2.1: Estruturação de comunicação ampliada sobre a atuação Comitês PCJ.</v>
          </cell>
          <cell r="O18" t="str">
            <v xml:space="preserve">Investimento </v>
          </cell>
          <cell r="P18">
            <v>2023</v>
          </cell>
          <cell r="Q18" t="str">
            <v>1.11.3.1/2023</v>
          </cell>
          <cell r="R18">
            <v>400000</v>
          </cell>
        </row>
        <row r="19">
          <cell r="H19" t="str">
            <v>Realização de processos formativos e campanhas educativas sobre a realidade das Bacias PCJ</v>
          </cell>
          <cell r="I19" t="str">
            <v>Realização de processos formativos e campanhas educativas sobre a realidade das Bacias PCJ</v>
          </cell>
          <cell r="J19" t="str">
            <v>Realização de processos formativos e campanhas educativas sobre a realidade das Bacias PCJ</v>
          </cell>
          <cell r="K19" t="str">
            <v>5.2.1.2</v>
          </cell>
          <cell r="L19" t="str">
            <v>EA</v>
          </cell>
          <cell r="M19" t="str">
            <v>Eixo Temático 2: Comunicação institucional dos Comitês PCJ e difusão de pesquisas e tecnologias em recursos hídricos</v>
          </cell>
          <cell r="N19" t="str">
            <v>Programa 2.1: Estruturação de comunicação ampliada sobre a atuação Comitês PCJ.</v>
          </cell>
          <cell r="O19" t="str">
            <v xml:space="preserve">Investimento </v>
          </cell>
          <cell r="P19">
            <v>2024</v>
          </cell>
          <cell r="Q19" t="str">
            <v>1.11.3.1/2024</v>
          </cell>
          <cell r="R19">
            <v>400000</v>
          </cell>
        </row>
        <row r="20">
          <cell r="H20" t="str">
            <v>Realização de processos formativos e campanhas educativas sobre a realidade das Bacias PCJ</v>
          </cell>
          <cell r="I20" t="str">
            <v>Realização de processos formativos e campanhas educativas sobre a realidade das Bacias PCJ</v>
          </cell>
          <cell r="J20" t="str">
            <v>Realização de processos formativos e campanhas educativas sobre a realidade das Bacias PCJ</v>
          </cell>
          <cell r="K20" t="str">
            <v>5.2.1.2</v>
          </cell>
          <cell r="L20" t="str">
            <v>EA</v>
          </cell>
          <cell r="M20" t="str">
            <v>Eixo Temático 2: Comunicação institucional dos Comitês PCJ e difusão de pesquisas e tecnologias em recursos hídricos</v>
          </cell>
          <cell r="N20" t="str">
            <v>Programa 2.1: Estruturação de comunicação ampliada sobre a atuação Comitês PCJ.</v>
          </cell>
          <cell r="O20" t="str">
            <v xml:space="preserve">Investimento </v>
          </cell>
          <cell r="P20">
            <v>2025</v>
          </cell>
          <cell r="Q20" t="str">
            <v>1.11.3.1/2025</v>
          </cell>
          <cell r="R20">
            <v>400000</v>
          </cell>
        </row>
        <row r="21">
          <cell r="H21" t="str">
            <v>Oferecimento de curso de pós-graduação lato sensu “Gerenciamento de recursos hídricos” para membros das Câmaras Técnicas dos Comitês PCJ</v>
          </cell>
          <cell r="I21" t="str">
            <v>Elaboração de um Plano de Capacitação Técnica e realização de processos formativos nas áreas de atuação das Câmaras Técnicas</v>
          </cell>
          <cell r="J21" t="str">
            <v>Elaboração de um Plano de Capacitação Técnica e realização de processos formativos nas áreas de atuação das Câmaras Técnicas</v>
          </cell>
          <cell r="K21" t="str">
            <v>5.3.1.2</v>
          </cell>
          <cell r="L21" t="str">
            <v>EA</v>
          </cell>
          <cell r="M21" t="str">
            <v>Eixo Temático 3: Capacitação técnica relacionada ao planejamento e com a gestão dos recursos hídricos</v>
          </cell>
          <cell r="N21" t="str">
            <v>Programa 3.1: Formação de atores sociais sobre a realidade socioambiental das Bacias PCJ e implementação das ações prioritárias do Plano das Bacias PCJ.</v>
          </cell>
          <cell r="O21" t="str">
            <v xml:space="preserve">Investimento </v>
          </cell>
          <cell r="P21">
            <v>2021</v>
          </cell>
          <cell r="Q21" t="str">
            <v>1.11.4.1/2021</v>
          </cell>
          <cell r="R21">
            <v>90000</v>
          </cell>
        </row>
        <row r="22">
          <cell r="H22" t="str">
            <v>Elaboração de um Plano de Capacitação Técnica e realização de processos formativos nas áreas de atuação das Câmaras Técnicas</v>
          </cell>
          <cell r="I22" t="str">
            <v>Elaboração de um Plano de Capacitação Técnica e realização de processos formativos nas áreas de atuação das Câmaras Técnicas</v>
          </cell>
          <cell r="J22" t="str">
            <v>Elaboração de um Plano de Capacitação Técnica e realização de processos formativos nas áreas de atuação das Câmaras Técnicas</v>
          </cell>
          <cell r="K22" t="str">
            <v>5.3.1.2</v>
          </cell>
          <cell r="L22" t="str">
            <v>EA</v>
          </cell>
          <cell r="M22" t="str">
            <v>Eixo Temático 3: Capacitação técnica relacionada ao planejamento e com a gestão dos recursos hídricos</v>
          </cell>
          <cell r="N22" t="str">
            <v>Programa 3.1: Formação de atores sociais sobre a realidade socioambiental das Bacias PCJ e implementação das ações prioritárias do Plano das Bacias PCJ.</v>
          </cell>
          <cell r="O22" t="str">
            <v xml:space="preserve">Investimento </v>
          </cell>
          <cell r="P22">
            <v>2022</v>
          </cell>
          <cell r="Q22" t="str">
            <v>1.11.4.1/2022</v>
          </cell>
          <cell r="R22">
            <v>175813.2</v>
          </cell>
        </row>
        <row r="23">
          <cell r="H23" t="str">
            <v>Elaboração de um Plano de Capacitação Técnica e realização de processos formativos nas áreas de atuação das Câmaras Técnicas</v>
          </cell>
          <cell r="I23" t="str">
            <v>Elaboração de um Plano de Capacitação Técnica e realização de processos formativos nas áreas de atuação das Câmaras Técnicas</v>
          </cell>
          <cell r="J23" t="str">
            <v>Elaboração de um Plano de Capacitação Técnica e realização de processos formativos nas áreas de atuação das Câmaras Técnicas</v>
          </cell>
          <cell r="K23" t="str">
            <v>5.3.1.2</v>
          </cell>
          <cell r="L23" t="str">
            <v>EA</v>
          </cell>
          <cell r="M23" t="str">
            <v>Eixo Temático 3: Capacitação técnica relacionada ao planejamento e com a gestão dos recursos hídricos</v>
          </cell>
          <cell r="N23" t="str">
            <v>Programa 3.1: Formação de atores sociais sobre a realidade socioambiental das Bacias PCJ e implementação das ações prioritárias do Plano das Bacias PCJ.</v>
          </cell>
          <cell r="O23" t="str">
            <v xml:space="preserve">Investimento </v>
          </cell>
          <cell r="P23">
            <v>2023</v>
          </cell>
          <cell r="Q23" t="str">
            <v>1.11.4.1/2023</v>
          </cell>
          <cell r="R23">
            <v>165000</v>
          </cell>
        </row>
        <row r="24">
          <cell r="H24" t="str">
            <v>Elaboração de um Plano de Capacitação Técnica e realização de processos formativos nas áreas de atuação das Câmaras Técnicas</v>
          </cell>
          <cell r="I24" t="str">
            <v>Elaboração de um Plano de Capacitação Técnica e realização de processos formativos nas áreas de atuação das Câmaras Técnicas</v>
          </cell>
          <cell r="J24" t="str">
            <v>Elaboração de um Plano de Capacitação Técnica e realização de processos formativos nas áreas de atuação das Câmaras Técnicas</v>
          </cell>
          <cell r="K24" t="str">
            <v>5.3.1.2</v>
          </cell>
          <cell r="L24" t="str">
            <v>EA</v>
          </cell>
          <cell r="M24" t="str">
            <v>Eixo Temático 3: Capacitação técnica relacionada ao planejamento e com a gestão dos recursos hídricos</v>
          </cell>
          <cell r="N24" t="str">
            <v>Programa 3.1: Formação de atores sociais sobre a realidade socioambiental das Bacias PCJ e implementação das ações prioritárias do Plano das Bacias PCJ.</v>
          </cell>
          <cell r="O24" t="str">
            <v xml:space="preserve">Investimento </v>
          </cell>
          <cell r="P24">
            <v>2024</v>
          </cell>
          <cell r="Q24" t="str">
            <v>1.11.4.1/2024</v>
          </cell>
          <cell r="R24">
            <v>165000</v>
          </cell>
        </row>
        <row r="25">
          <cell r="H25" t="str">
            <v>Elaboração de um Plano de Capacitação Técnica e realização de processos formativos nas áreas de atuação das Câmaras Técnicas</v>
          </cell>
          <cell r="I25" t="str">
            <v>Elaboração de um Plano de Capacitação Técnica e realização de processos formativos nas áreas de atuação das Câmaras Técnicas</v>
          </cell>
          <cell r="J25" t="str">
            <v>Elaboração de um Plano de Capacitação Técnica e realização de processos formativos nas áreas de atuação das Câmaras Técnicas</v>
          </cell>
          <cell r="K25" t="str">
            <v>5.3.1.2</v>
          </cell>
          <cell r="L25" t="str">
            <v>EA</v>
          </cell>
          <cell r="M25" t="str">
            <v>Eixo Temático 3: Capacitação técnica relacionada ao planejamento e com a gestão dos recursos hídricos</v>
          </cell>
          <cell r="N25" t="str">
            <v>Programa 3.1: Formação de atores sociais sobre a realidade socioambiental das Bacias PCJ e implementação das ações prioritárias do Plano das Bacias PCJ.</v>
          </cell>
          <cell r="O25" t="str">
            <v xml:space="preserve">Investimento </v>
          </cell>
          <cell r="P25">
            <v>2025</v>
          </cell>
          <cell r="Q25" t="str">
            <v>1.11.4.1/2025</v>
          </cell>
          <cell r="R25">
            <v>185000</v>
          </cell>
        </row>
        <row r="26">
          <cell r="H26" t="str">
            <v>Oferecimento de curso de pós-graduação lato sensu “Gerenciamento de recursos hídricos e Gerenciamento de áreas contaminadas” para membros das Câmaras Técnicas dos Comitês PCJ</v>
          </cell>
          <cell r="I26" t="str">
            <v>Elaboração de um Plano de Capacitação Técnica e realização de processos formativos nas áreas de atuação das Câmaras Técnicas</v>
          </cell>
          <cell r="J26" t="str">
            <v>Elaboração de um Plano de Capacitação Técnica e realização de processos formativos nas áreas de atuação das Câmaras Técnicas</v>
          </cell>
          <cell r="K26" t="str">
            <v>5.3.1.2</v>
          </cell>
          <cell r="L26" t="str">
            <v>EA</v>
          </cell>
          <cell r="M26" t="str">
            <v>Eixo Temático 3: Capacitação técnica relacionada ao planejamento e com a gestão dos recursos hídricos</v>
          </cell>
          <cell r="N26" t="str">
            <v>Programa 3.1: Formação de atores sociais sobre a realidade socioambiental das Bacias PCJ e implementação das ações prioritárias do Plano das Bacias PCJ.</v>
          </cell>
          <cell r="O26" t="str">
            <v xml:space="preserve">Investimento </v>
          </cell>
          <cell r="P26">
            <v>2021</v>
          </cell>
          <cell r="Q26" t="str">
            <v>1.11.4.2/2021</v>
          </cell>
          <cell r="R26">
            <v>75000</v>
          </cell>
        </row>
        <row r="27">
          <cell r="H27" t="str">
            <v>Ampliação e divulgação do programa de capacitação (Escola da Água e Saneamento), fomento e incentivo à capacitação de operadores</v>
          </cell>
          <cell r="I27" t="str">
            <v>Elaboração de um Plano de Capacitação Técnica e realização de processos formativos nas áreas de atuação das Câmaras Técnicas</v>
          </cell>
          <cell r="J27" t="str">
            <v>Ampliação e divulgação do programa de capacitação (Escola da Água e Saneamento), fomento e incentivo à capacitação de operadores</v>
          </cell>
          <cell r="K27" t="str">
            <v>1.4.1.2</v>
          </cell>
          <cell r="L27" t="str">
            <v>ECA</v>
          </cell>
          <cell r="M27" t="str">
            <v>Eixo Temático 4: Capacitação em saneamento</v>
          </cell>
          <cell r="N27" t="str">
            <v>Programa 4.1: Capacitação dos Operadores de Saneamento</v>
          </cell>
          <cell r="O27" t="str">
            <v xml:space="preserve">Investimento </v>
          </cell>
          <cell r="P27">
            <v>2022</v>
          </cell>
          <cell r="Q27" t="str">
            <v>1.11.4.2/2022</v>
          </cell>
          <cell r="R27">
            <v>50000</v>
          </cell>
        </row>
        <row r="28">
          <cell r="H28" t="str">
            <v>Ampliação e divulgação do programa de capacitação (Escola da Água e Saneamento), fomento e incentivo à capacitação de operadores</v>
          </cell>
          <cell r="I28" t="str">
            <v>Elaboração de um Plano de Capacitação Técnica e realização de processos formativos nas áreas de atuação das Câmaras Técnicas</v>
          </cell>
          <cell r="J28" t="str">
            <v>Ampliação e divulgação do programa de capacitação (Escola da Água e Saneamento), fomento e incentivo à capacitação de operadores</v>
          </cell>
          <cell r="K28" t="str">
            <v>1.4.1.2</v>
          </cell>
          <cell r="L28" t="str">
            <v>ECA</v>
          </cell>
          <cell r="M28" t="str">
            <v>Eixo Temático 4: Capacitação em saneamento</v>
          </cell>
          <cell r="N28" t="str">
            <v>Programa 4.1: Capacitação dos Operadores de Saneamento</v>
          </cell>
          <cell r="O28" t="str">
            <v xml:space="preserve">Investimento </v>
          </cell>
          <cell r="P28">
            <v>2023</v>
          </cell>
          <cell r="Q28" t="str">
            <v>1.11.4.2/2023</v>
          </cell>
          <cell r="R28">
            <v>50000</v>
          </cell>
        </row>
        <row r="29">
          <cell r="H29" t="str">
            <v>Ampliação e divulgação do programa de capacitação (Escola da Água e Saneamento), fomento e incentivo à capacitação de operadores</v>
          </cell>
          <cell r="I29" t="str">
            <v>Elaboração de um Plano de Capacitação Técnica e realização de processos formativos nas áreas de atuação das Câmaras Técnicas</v>
          </cell>
          <cell r="J29" t="str">
            <v>Ampliação e divulgação do programa de capacitação (Escola da Água e Saneamento), fomento e incentivo à capacitação de operadores</v>
          </cell>
          <cell r="K29" t="str">
            <v>1.4.1.2</v>
          </cell>
          <cell r="L29" t="str">
            <v>ECA</v>
          </cell>
          <cell r="M29" t="str">
            <v>Eixo Temático 4: Capacitação em saneamento</v>
          </cell>
          <cell r="N29" t="str">
            <v>Programa 4.1: Capacitação dos Operadores de Saneamento</v>
          </cell>
          <cell r="O29" t="str">
            <v xml:space="preserve">Investimento </v>
          </cell>
          <cell r="P29">
            <v>2024</v>
          </cell>
          <cell r="Q29" t="str">
            <v>1.11.4.2/2024</v>
          </cell>
          <cell r="R29">
            <v>50000</v>
          </cell>
        </row>
        <row r="30">
          <cell r="H30" t="str">
            <v>Ampliação e divulgação do programa de capacitação (Escola da Água e Saneamento), fomento e incentivo à capacitação de operadores</v>
          </cell>
          <cell r="I30" t="str">
            <v>Elaboração de um Plano de Capacitação Técnica e realização de processos formativos nas áreas de atuação das Câmaras Técnicas</v>
          </cell>
          <cell r="J30" t="str">
            <v>Ampliação e divulgação do programa de capacitação (Escola da Água e Saneamento), fomento e incentivo à capacitação de operadores</v>
          </cell>
          <cell r="K30" t="str">
            <v>1.4.1.2</v>
          </cell>
          <cell r="L30" t="str">
            <v>ECA</v>
          </cell>
          <cell r="M30" t="str">
            <v>Eixo Temático 4: Capacitação em saneamento</v>
          </cell>
          <cell r="N30" t="str">
            <v>Programa 4.1: Capacitação dos Operadores de Saneamento</v>
          </cell>
          <cell r="O30" t="str">
            <v xml:space="preserve">Investimento </v>
          </cell>
          <cell r="P30">
            <v>2025</v>
          </cell>
          <cell r="Q30" t="str">
            <v>1.11.4.2/2025</v>
          </cell>
          <cell r="R30">
            <v>50000</v>
          </cell>
        </row>
        <row r="31">
          <cell r="H31" t="str">
            <v>Capacitação, treinamento e qualificação técnica de profissionais das áreas de saneamento básico e gestão de recursos hídricos</v>
          </cell>
          <cell r="I31" t="str">
            <v>Elaboração de um Plano de Capacitação Técnica e realização de processos formativos nas áreas de atuação das Câmaras Técnicas</v>
          </cell>
          <cell r="J31" t="str">
            <v>Ampliação e divulgação do programa de capacitação (Escola da Água e Saneamento), fomento e incentivo à capacitação de operadores</v>
          </cell>
          <cell r="K31" t="str">
            <v>1.4.1.2</v>
          </cell>
          <cell r="L31" t="str">
            <v>ECA</v>
          </cell>
          <cell r="M31" t="str">
            <v>Eixo Temático 4: Capacitação em saneamento</v>
          </cell>
          <cell r="N31" t="str">
            <v>Programa 4.1: Capacitação dos Operadores de Saneamento</v>
          </cell>
          <cell r="O31" t="str">
            <v xml:space="preserve">Investimento </v>
          </cell>
          <cell r="P31">
            <v>2021</v>
          </cell>
          <cell r="Q31" t="str">
            <v>1.11.4.3/2021</v>
          </cell>
          <cell r="R31">
            <v>50000</v>
          </cell>
        </row>
        <row r="32">
          <cell r="H32" t="str">
            <v>Prestação de serviços de atividades de estudo, desenvolvimento e apoio operacional para atender as necessidades do sistema de suporte a decisão PCJ e da Coordenação de Sistema de Informações da Agência das Bacias PCJ</v>
          </cell>
          <cell r="I32" t="str">
            <v xml:space="preserve">Apoio operacional para acompanhamento de projetos da área de Sistema de Informações </v>
          </cell>
          <cell r="J32" t="str">
            <v xml:space="preserve">Apoio operacional para acompanhamento de projetos da área de Sistema de Informações </v>
          </cell>
          <cell r="K32" t="str">
            <v>6.1.1.5</v>
          </cell>
          <cell r="L32" t="str">
            <v>GRH</v>
          </cell>
          <cell r="M32" t="str">
            <v>Eixo Temático 1: Apoio Operacional e Suporte Técnico</v>
          </cell>
          <cell r="N32" t="str">
            <v>Programa 1.1: Apoio operacional para a Agência das Bacias PCJ</v>
          </cell>
          <cell r="O32" t="str">
            <v xml:space="preserve">Investimento </v>
          </cell>
          <cell r="P32">
            <v>2021</v>
          </cell>
          <cell r="Q32" t="str">
            <v>1.4.1.1/2021</v>
          </cell>
          <cell r="R32">
            <v>1450000</v>
          </cell>
        </row>
        <row r="33">
          <cell r="H33" t="str">
            <v xml:space="preserve">Apoio operacional para acompanhamento de projetos da área de Sistema de Informações </v>
          </cell>
          <cell r="I33" t="str">
            <v xml:space="preserve">Apoio operacional para acompanhamento de projetos da área de Sistema de Informações </v>
          </cell>
          <cell r="J33" t="str">
            <v xml:space="preserve">Apoio operacional para acompanhamento de projetos da área de Sistema de Informações </v>
          </cell>
          <cell r="K33" t="str">
            <v>6.1.1.5</v>
          </cell>
          <cell r="L33" t="str">
            <v>GRH</v>
          </cell>
          <cell r="M33" t="str">
            <v>Eixo Temático 1: Apoio Operacional e Suporte Técnico</v>
          </cell>
          <cell r="N33" t="str">
            <v>Programa 1.1: Apoio operacional para a Agência das Bacias PCJ</v>
          </cell>
          <cell r="O33" t="str">
            <v xml:space="preserve">Investimento </v>
          </cell>
          <cell r="P33">
            <v>2022</v>
          </cell>
          <cell r="Q33" t="str">
            <v>1.4.1.1/2022</v>
          </cell>
          <cell r="R33">
            <v>1515088.0656000001</v>
          </cell>
        </row>
        <row r="34">
          <cell r="H34" t="str">
            <v>Prestação de serviços de atividades de estudo, desenvolvimento e apoio operacional para atender as necessidades do sistema de suporte a decisão PCJ e da Coordenação de Sistema de Informações da Agência das Bacias PCJ</v>
          </cell>
          <cell r="I34" t="str">
            <v xml:space="preserve">Apoio operacional para acompanhamento de projetos da área de Sistema de Informações </v>
          </cell>
          <cell r="J34" t="str">
            <v xml:space="preserve">Apoio operacional para acompanhamento de projetos da área de Sistema de Informações </v>
          </cell>
          <cell r="K34" t="str">
            <v>6.1.1.5</v>
          </cell>
          <cell r="L34" t="str">
            <v>GRH</v>
          </cell>
          <cell r="M34" t="str">
            <v>Eixo Temático 1: Apoio Operacional e Suporte Técnico</v>
          </cell>
          <cell r="N34" t="str">
            <v>Programa 1.1: Apoio operacional para a Agência das Bacias PCJ</v>
          </cell>
          <cell r="O34" t="str">
            <v xml:space="preserve">Investimento </v>
          </cell>
          <cell r="P34">
            <v>2023</v>
          </cell>
          <cell r="Q34" t="str">
            <v>1.4.1.1/2023</v>
          </cell>
          <cell r="R34">
            <v>1826666.6666666667</v>
          </cell>
        </row>
        <row r="35">
          <cell r="H35" t="str">
            <v xml:space="preserve">Apoio operacional para acompanhamento de projetos da área de Sistema de Informações </v>
          </cell>
          <cell r="I35" t="str">
            <v xml:space="preserve">Apoio operacional para acompanhamento de projetos da área de Sistema de Informações </v>
          </cell>
          <cell r="J35" t="str">
            <v xml:space="preserve">Apoio operacional para acompanhamento de projetos da área de Sistema de Informações </v>
          </cell>
          <cell r="K35" t="str">
            <v>6.1.1.5</v>
          </cell>
          <cell r="L35" t="str">
            <v>GRH</v>
          </cell>
          <cell r="M35" t="str">
            <v>Eixo Temático 1: Apoio Operacional e Suporte Técnico</v>
          </cell>
          <cell r="N35" t="str">
            <v>Programa 1.1: Apoio operacional para a Agência das Bacias PCJ</v>
          </cell>
          <cell r="O35" t="str">
            <v xml:space="preserve">Investimento </v>
          </cell>
          <cell r="P35">
            <v>2024</v>
          </cell>
          <cell r="Q35" t="str">
            <v>1.4.1.1/2024</v>
          </cell>
          <cell r="R35">
            <v>1826666.6666666667</v>
          </cell>
        </row>
        <row r="36">
          <cell r="H36" t="str">
            <v xml:space="preserve">Apoio operacional para acompanhamento de projetos da área de Sistema de Informações </v>
          </cell>
          <cell r="I36" t="str">
            <v xml:space="preserve">Apoio operacional para acompanhamento de projetos da área de Sistema de Informações </v>
          </cell>
          <cell r="J36" t="str">
            <v xml:space="preserve">Apoio operacional para acompanhamento de projetos da área de Sistema de Informações </v>
          </cell>
          <cell r="K36" t="str">
            <v>6.1.1.5</v>
          </cell>
          <cell r="L36" t="str">
            <v>GRH</v>
          </cell>
          <cell r="M36" t="str">
            <v>Eixo Temático 1: Apoio Operacional e Suporte Técnico</v>
          </cell>
          <cell r="N36" t="str">
            <v>Programa 1.1: Apoio operacional para a Agência das Bacias PCJ</v>
          </cell>
          <cell r="O36" t="str">
            <v xml:space="preserve">Investimento </v>
          </cell>
          <cell r="P36">
            <v>2025</v>
          </cell>
          <cell r="Q36" t="str">
            <v>1.4.1.1/2025</v>
          </cell>
          <cell r="R36">
            <v>1826666.6666666667</v>
          </cell>
        </row>
        <row r="37">
          <cell r="H37" t="str">
            <v>Elaboração de estudos visando ao aperfeiçoamento do instrumento de cobrança, mediante à revisão dos mecanismos e valores da Cobrança pelo uso de recursos hídricos de domínio Estadual Paulista e da União nas Bacias PCJ</v>
          </cell>
          <cell r="I37" t="str">
            <v>Estudos para aprimoramento da cobrança pelo uso dos recursos hídricos</v>
          </cell>
          <cell r="J37" t="str">
            <v>Estudos para aprimoramento da cobrança pelo uso dos recursos hídricos</v>
          </cell>
          <cell r="K37" t="str">
            <v>6.2.1.1</v>
          </cell>
          <cell r="L37" t="str">
            <v>GRH</v>
          </cell>
          <cell r="M37" t="str">
            <v>Eixo Temático 2: Instrumentos de gestão</v>
          </cell>
          <cell r="N37" t="str">
            <v>Programa 2.1: Cobrança pelo uso dos recursos hídricos</v>
          </cell>
          <cell r="O37" t="str">
            <v xml:space="preserve">Investimento </v>
          </cell>
          <cell r="P37">
            <v>2021</v>
          </cell>
          <cell r="Q37" t="str">
            <v>1.5.1.1/2021</v>
          </cell>
          <cell r="R37">
            <v>300000</v>
          </cell>
        </row>
        <row r="38">
          <cell r="H38" t="str">
            <v>Prestação de serviços técnicos especializados para o desenvolvimento institucional e para apoio à gestão, acompanhamento e monitoramento das ações estratégicas e operacionais da Agência das Bacias PCJ</v>
          </cell>
          <cell r="I38" t="str">
            <v>Apoio operacional para a área de cobrança pelo uso dos recursos hídricos</v>
          </cell>
          <cell r="J38" t="str">
            <v>Apoio operacional para a área de cobrança pelo uso dos recursos hídricos</v>
          </cell>
          <cell r="K38" t="str">
            <v>6.1.1.2</v>
          </cell>
          <cell r="L38" t="str">
            <v>GRH</v>
          </cell>
          <cell r="M38" t="str">
            <v>Eixo Temático 1: Apoio Operacional e Suporte Técnico</v>
          </cell>
          <cell r="N38" t="str">
            <v>Programa 1.1: Apoio operacional para a Agência das Bacias PCJ</v>
          </cell>
          <cell r="O38" t="str">
            <v xml:space="preserve">Investimento </v>
          </cell>
          <cell r="P38">
            <v>2021</v>
          </cell>
          <cell r="Q38" t="str">
            <v>1.5.2.1/2021</v>
          </cell>
          <cell r="R38">
            <v>1210000</v>
          </cell>
        </row>
        <row r="39">
          <cell r="H39" t="str">
            <v>Apoio operacional para a área de cobrança pelo uso dos recursos hídricos</v>
          </cell>
          <cell r="I39" t="str">
            <v>Apoio operacional para a área de cobrança pelo uso dos recursos hídricos</v>
          </cell>
          <cell r="J39" t="str">
            <v>Apoio operacional para a área de cobrança pelo uso dos recursos hídricos</v>
          </cell>
          <cell r="K39" t="str">
            <v>6.1.1.2</v>
          </cell>
          <cell r="L39" t="str">
            <v>GRH</v>
          </cell>
          <cell r="M39" t="str">
            <v>Eixo Temático 1: Apoio Operacional e Suporte Técnico</v>
          </cell>
          <cell r="N39" t="str">
            <v>Programa 1.1: Apoio operacional para a Agência das Bacias PCJ</v>
          </cell>
          <cell r="O39" t="str">
            <v xml:space="preserve">Investimento </v>
          </cell>
          <cell r="P39">
            <v>2022</v>
          </cell>
          <cell r="Q39" t="str">
            <v>1.5.2.1/2022</v>
          </cell>
          <cell r="R39">
            <v>1929591.25</v>
          </cell>
        </row>
        <row r="40">
          <cell r="H40" t="str">
            <v>Apoio operacional para a área de cobrança pelo uso dos recursos hídricos</v>
          </cell>
          <cell r="I40" t="str">
            <v>Apoio operacional para a área de cobrança pelo uso dos recursos hídricos</v>
          </cell>
          <cell r="J40" t="str">
            <v>Apoio operacional para a área de cobrança pelo uso dos recursos hídricos</v>
          </cell>
          <cell r="K40" t="str">
            <v>6.1.1.2</v>
          </cell>
          <cell r="L40" t="str">
            <v>GRH</v>
          </cell>
          <cell r="M40" t="str">
            <v>Eixo Temático 1: Apoio Operacional e Suporte Técnico</v>
          </cell>
          <cell r="N40" t="str">
            <v>Programa 1.1: Apoio operacional para a Agência das Bacias PCJ</v>
          </cell>
          <cell r="O40" t="str">
            <v xml:space="preserve">Investimento </v>
          </cell>
          <cell r="P40">
            <v>2023</v>
          </cell>
          <cell r="Q40" t="str">
            <v>1.5.2.1/2023</v>
          </cell>
          <cell r="R40">
            <v>1331000</v>
          </cell>
        </row>
        <row r="41">
          <cell r="H41" t="str">
            <v>Apoio operacional para a área de cobrança pelo uso dos recursos hídricos</v>
          </cell>
          <cell r="I41" t="str">
            <v>Apoio operacional para a área de cobrança pelo uso dos recursos hídricos</v>
          </cell>
          <cell r="J41" t="str">
            <v>Apoio operacional para a área de cobrança pelo uso dos recursos hídricos</v>
          </cell>
          <cell r="K41" t="str">
            <v>6.1.1.2</v>
          </cell>
          <cell r="L41" t="str">
            <v>GRH</v>
          </cell>
          <cell r="M41" t="str">
            <v>Eixo Temático 1: Apoio Operacional e Suporte Técnico</v>
          </cell>
          <cell r="N41" t="str">
            <v>Programa 1.1: Apoio operacional para a Agência das Bacias PCJ</v>
          </cell>
          <cell r="O41" t="str">
            <v xml:space="preserve">Investimento </v>
          </cell>
          <cell r="P41">
            <v>2024</v>
          </cell>
          <cell r="Q41" t="str">
            <v>1.5.2.1/2024</v>
          </cell>
          <cell r="R41">
            <v>1331000</v>
          </cell>
        </row>
        <row r="42">
          <cell r="H42" t="str">
            <v>Apoio operacional para a área de cobrança pelo uso dos recursos hídricos</v>
          </cell>
          <cell r="I42" t="str">
            <v>Apoio operacional para a área de cobrança pelo uso dos recursos hídricos</v>
          </cell>
          <cell r="J42" t="str">
            <v>Apoio operacional para a área de cobrança pelo uso dos recursos hídricos</v>
          </cell>
          <cell r="K42" t="str">
            <v>6.1.1.2</v>
          </cell>
          <cell r="L42" t="str">
            <v>GRH</v>
          </cell>
          <cell r="M42" t="str">
            <v>Eixo Temático 1: Apoio Operacional e Suporte Técnico</v>
          </cell>
          <cell r="N42" t="str">
            <v>Programa 1.1: Apoio operacional para a Agência das Bacias PCJ</v>
          </cell>
          <cell r="O42" t="str">
            <v xml:space="preserve">Investimento </v>
          </cell>
          <cell r="P42">
            <v>2025</v>
          </cell>
          <cell r="Q42" t="str">
            <v>1.5.2.1/2025</v>
          </cell>
          <cell r="R42">
            <v>1351000</v>
          </cell>
        </row>
        <row r="43">
          <cell r="H43" t="str">
            <v>Prestação de serviços especializados para apoio às atividades de gestão e de fiscalização dos usos e interferências em recursos hídricos nas Bacias PCJ</v>
          </cell>
          <cell r="I43" t="str">
            <v>Apoio operacional para fiscalização de outorgas</v>
          </cell>
          <cell r="J43" t="str">
            <v>Apoio operacional para fiscalização de outorgas</v>
          </cell>
          <cell r="K43" t="str">
            <v>6.2.5.3</v>
          </cell>
          <cell r="L43" t="str">
            <v>GRH</v>
          </cell>
          <cell r="M43" t="str">
            <v>Eixo Temático 2: Instrumentos de gestão</v>
          </cell>
          <cell r="N43" t="str">
            <v>Programa 2.5: Outorga e fiscalização</v>
          </cell>
          <cell r="O43" t="str">
            <v xml:space="preserve">Investimento </v>
          </cell>
          <cell r="P43">
            <v>2021</v>
          </cell>
          <cell r="Q43" t="str">
            <v>1.6.1.1/2021</v>
          </cell>
          <cell r="R43">
            <v>1400000</v>
          </cell>
        </row>
        <row r="44">
          <cell r="H44" t="str">
            <v>Apoio operacional para fiscalização de outorgas</v>
          </cell>
          <cell r="I44" t="str">
            <v>Apoio operacional para fiscalização de outorgas</v>
          </cell>
          <cell r="J44" t="str">
            <v>Apoio operacional para fiscalização de outorgas</v>
          </cell>
          <cell r="K44" t="str">
            <v>6.2.5.3</v>
          </cell>
          <cell r="L44" t="str">
            <v>GRH</v>
          </cell>
          <cell r="M44" t="str">
            <v>Eixo Temático 2: Instrumentos de gestão</v>
          </cell>
          <cell r="N44" t="str">
            <v>Programa 2.5: Outorga e fiscalização</v>
          </cell>
          <cell r="O44" t="str">
            <v xml:space="preserve">Investimento </v>
          </cell>
          <cell r="P44">
            <v>2022</v>
          </cell>
          <cell r="Q44" t="str">
            <v>1.6.1.1/2022</v>
          </cell>
          <cell r="R44">
            <v>1512000</v>
          </cell>
        </row>
        <row r="45">
          <cell r="H45" t="str">
            <v>Apoio operacional para fiscalização de outorgas</v>
          </cell>
          <cell r="I45" t="str">
            <v>Apoio operacional para fiscalização de outorgas</v>
          </cell>
          <cell r="J45" t="str">
            <v>Apoio operacional para fiscalização de outorgas</v>
          </cell>
          <cell r="K45" t="str">
            <v>6.2.5.3</v>
          </cell>
          <cell r="L45" t="str">
            <v>GRH</v>
          </cell>
          <cell r="M45" t="str">
            <v>Eixo Temático 2: Instrumentos de gestão</v>
          </cell>
          <cell r="N45" t="str">
            <v>Programa 2.5: Outorga e fiscalização</v>
          </cell>
          <cell r="O45" t="str">
            <v xml:space="preserve">Investimento </v>
          </cell>
          <cell r="P45">
            <v>2023</v>
          </cell>
          <cell r="Q45" t="str">
            <v>1.6.1.1/2023</v>
          </cell>
          <cell r="R45">
            <v>1500000</v>
          </cell>
        </row>
        <row r="46">
          <cell r="H46" t="str">
            <v>Apoio operacional para fiscalização de outorgas</v>
          </cell>
          <cell r="I46" t="str">
            <v>Apoio operacional para fiscalização de outorgas</v>
          </cell>
          <cell r="J46" t="str">
            <v>Apoio operacional para fiscalização de outorgas</v>
          </cell>
          <cell r="K46" t="str">
            <v>6.2.5.3</v>
          </cell>
          <cell r="L46" t="str">
            <v>GRH</v>
          </cell>
          <cell r="M46" t="str">
            <v>Eixo Temático 2: Instrumentos de gestão</v>
          </cell>
          <cell r="N46" t="str">
            <v>Programa 2.5: Outorga e fiscalização</v>
          </cell>
          <cell r="O46" t="str">
            <v xml:space="preserve">Investimento </v>
          </cell>
          <cell r="P46">
            <v>2024</v>
          </cell>
          <cell r="Q46" t="str">
            <v>1.6.1.1/2024</v>
          </cell>
          <cell r="R46">
            <v>1600000</v>
          </cell>
        </row>
        <row r="47">
          <cell r="H47" t="str">
            <v>Apoio operacional para fiscalização de outorgas</v>
          </cell>
          <cell r="I47" t="str">
            <v>Apoio operacional para fiscalização de outorgas</v>
          </cell>
          <cell r="J47" t="str">
            <v>Apoio operacional para fiscalização de outorgas</v>
          </cell>
          <cell r="K47" t="str">
            <v>6.2.5.3</v>
          </cell>
          <cell r="L47" t="str">
            <v>GRH</v>
          </cell>
          <cell r="M47" t="str">
            <v>Eixo Temático 2: Instrumentos de gestão</v>
          </cell>
          <cell r="N47" t="str">
            <v>Programa 2.5: Outorga e fiscalização</v>
          </cell>
          <cell r="O47" t="str">
            <v xml:space="preserve">Investimento </v>
          </cell>
          <cell r="P47">
            <v>2025</v>
          </cell>
          <cell r="Q47" t="str">
            <v>1.6.1.1/2025</v>
          </cell>
          <cell r="R47">
            <v>1650000</v>
          </cell>
        </row>
        <row r="48">
          <cell r="H48" t="str">
            <v>Prestação de serviços para manutenção de sistema para monitoramento hidrológico das Bacias PCJ</v>
          </cell>
          <cell r="I48" t="str">
            <v>Expansão, integração, operação e manutenção da rede de monitoramento quali-quantitativo dos recursos hídricos</v>
          </cell>
          <cell r="J48" t="str">
            <v>Expansão, integração, operação e manutenção da rede de monitoramento quali-quantitativo dos recursos hídricos</v>
          </cell>
          <cell r="K48" t="str">
            <v>6.2.3.1</v>
          </cell>
          <cell r="L48" t="str">
            <v>GRH</v>
          </cell>
          <cell r="M48" t="str">
            <v>Eixo Temático 2: Instrumentos de gestão</v>
          </cell>
          <cell r="N48" t="str">
            <v>Programa 2.3: Monitoramento dos recursos hídricos superficiais</v>
          </cell>
          <cell r="O48" t="str">
            <v xml:space="preserve">Investimento </v>
          </cell>
          <cell r="P48">
            <v>2021</v>
          </cell>
          <cell r="Q48" t="str">
            <v>1.7.1.1/2021</v>
          </cell>
          <cell r="R48">
            <v>2290000</v>
          </cell>
        </row>
        <row r="49">
          <cell r="H49" t="str">
            <v>Manutenção e aprimoramento de um modelo chuva-vazão para as Bacias PCJ</v>
          </cell>
          <cell r="I49" t="str">
            <v>Expansão, integração, operação e manutenção da rede de monitoramento quali-quantitativo dos recursos hídricos</v>
          </cell>
          <cell r="J49" t="str">
            <v>Manutenção e aprimoramento de um modelo chuva-vazão para as Bacias PCJ</v>
          </cell>
          <cell r="K49" t="str">
            <v>2.1.1.1</v>
          </cell>
          <cell r="L49" t="str">
            <v>GSH</v>
          </cell>
          <cell r="M49" t="str">
            <v>Eixo Temático 1: Fortalecimento institucional, planejamento e gestão de recursos hídricos</v>
          </cell>
          <cell r="N49" t="str">
            <v>Programa 1.1: Redução de incertezas na disponibilidade hídrica das Bacias PCJ</v>
          </cell>
          <cell r="O49" t="str">
            <v xml:space="preserve">Investimento </v>
          </cell>
          <cell r="P49">
            <v>2023</v>
          </cell>
          <cell r="Q49" t="str">
            <v>1.7.1.1/2023</v>
          </cell>
          <cell r="R49">
            <v>478500</v>
          </cell>
        </row>
        <row r="50">
          <cell r="H50" t="str">
            <v>Aprimoramento de modelo de simulação hidrodinâmica do tempo de trânsito e do amortecimento da vazão preferencialmente à jusante do Sistema Cantareira</v>
          </cell>
          <cell r="I50" t="str">
            <v>Expansão, integração, operação e manutenção da rede de monitoramento quali-quantitativo dos recursos hídricos</v>
          </cell>
          <cell r="J50" t="str">
            <v>Aprimoramento de modelo de simulação hidrodinâmica do tempo de trânsito e do amortecimento da vazão preferencialmente à jusante do Sistema Cantareira</v>
          </cell>
          <cell r="K50" t="str">
            <v>2.1.2.1</v>
          </cell>
          <cell r="L50" t="str">
            <v>GSH</v>
          </cell>
          <cell r="M50" t="str">
            <v>Eixo Temático 1: Fortalecimento institucional, planejamento e gestão de recursos hídricos</v>
          </cell>
          <cell r="N50" t="str">
            <v>Programa 1.2: Simulação hidrodinâmica de trechos críticos para nível d'água</v>
          </cell>
          <cell r="O50" t="str">
            <v xml:space="preserve">Investimento </v>
          </cell>
          <cell r="P50">
            <v>2025</v>
          </cell>
          <cell r="Q50" t="str">
            <v>1.7.1.1/2025</v>
          </cell>
          <cell r="R50">
            <v>541863.21</v>
          </cell>
        </row>
        <row r="51">
          <cell r="H51" t="str">
            <v>Capacitação sobre hidrômetros em propriedades rurais</v>
          </cell>
          <cell r="I51" t="str">
            <v>Expansão, integração, operação e manutenção da rede de monitoramento quali-quantitativo dos recursos hídricos</v>
          </cell>
          <cell r="J51" t="str">
            <v>Expansão, integração, operação e manutenção da rede de monitoramento quali-quantitativo dos recursos hídricos</v>
          </cell>
          <cell r="K51" t="str">
            <v>6.2.3.1</v>
          </cell>
          <cell r="L51" t="str">
            <v>GRH</v>
          </cell>
          <cell r="M51" t="str">
            <v>Eixo Temático 2: Instrumentos de gestão</v>
          </cell>
          <cell r="N51" t="str">
            <v>Programa 2.3: Monitoramento dos recursos hídricos superficiais</v>
          </cell>
          <cell r="O51" t="str">
            <v xml:space="preserve">Investimento </v>
          </cell>
          <cell r="P51">
            <v>2021</v>
          </cell>
          <cell r="Q51" t="str">
            <v>1.7.1.2/2021</v>
          </cell>
          <cell r="R51">
            <v>100000</v>
          </cell>
        </row>
        <row r="52">
          <cell r="H52" t="str">
            <v>Manutenção e aprimoramento de um modelo chuva-vazão para as Bacias PCJ</v>
          </cell>
          <cell r="I52" t="str">
            <v>Expansão, integração, operação e manutenção da rede de monitoramento quali-quantitativo dos recursos hídricos</v>
          </cell>
          <cell r="J52" t="str">
            <v>Manutenção e aprimoramento de um modelo chuva-vazão para as Bacias PCJ</v>
          </cell>
          <cell r="K52" t="str">
            <v>2.1.1.1</v>
          </cell>
          <cell r="L52" t="str">
            <v>GSH</v>
          </cell>
          <cell r="M52" t="str">
            <v>Eixo Temático 1: Fortalecimento institucional, planejamento e gestão de recursos hídricos</v>
          </cell>
          <cell r="N52" t="str">
            <v>Programa 1.1: Redução de incertezas na disponibilidade hídrica das Bacias PCJ</v>
          </cell>
          <cell r="O52" t="str">
            <v xml:space="preserve">Investimento </v>
          </cell>
          <cell r="P52">
            <v>2022</v>
          </cell>
          <cell r="Q52" t="str">
            <v>1.7.1.1/2022</v>
          </cell>
          <cell r="R52">
            <v>471594.18240000005</v>
          </cell>
        </row>
        <row r="53">
          <cell r="H53" t="str">
            <v>Prestação de serviços para emissão de boletins de previsão do tempo e preparação de modelo para previsão hidro meteorológica, com determinação de vazões prováveis em Postos de Monitoramento das Bacias PCJ</v>
          </cell>
          <cell r="I53" t="str">
            <v>Expansão, integração, operação e manutenção da rede de monitoramento quali-quantitativo dos recursos hídricos</v>
          </cell>
          <cell r="J53" t="str">
            <v>Manutenção e aprimoramento de um modelo chuva-vazão para as Bacias PCJ</v>
          </cell>
          <cell r="K53" t="str">
            <v>2.1.1.1</v>
          </cell>
          <cell r="L53" t="str">
            <v>GSH</v>
          </cell>
          <cell r="M53" t="str">
            <v>Eixo Temático 1: Fortalecimento institucional, planejamento e gestão de recursos hídricos</v>
          </cell>
          <cell r="N53" t="str">
            <v>Programa 1.1: Redução de incertezas na disponibilidade hídrica das Bacias PCJ</v>
          </cell>
          <cell r="O53" t="str">
            <v xml:space="preserve">Investimento </v>
          </cell>
          <cell r="P53">
            <v>2021</v>
          </cell>
          <cell r="Q53" t="str">
            <v>1.7.1.3/2021</v>
          </cell>
          <cell r="R53">
            <v>435000</v>
          </cell>
        </row>
        <row r="54">
          <cell r="H54" t="str">
            <v>Aquisição, estruturação, instalação e operação de estação de monitoramento automático da qualidade da água nas Bacias PCJ</v>
          </cell>
          <cell r="I54" t="str">
            <v>Expansão, integração, operação e manutenção da rede de monitoramento quali-quantitativo dos recursos hídricos</v>
          </cell>
          <cell r="J54" t="str">
            <v>Expansão, integração, operação e manutenção da rede de monitoramento quali-quantitativo dos recursos hídricos</v>
          </cell>
          <cell r="K54" t="str">
            <v>6.2.3.1</v>
          </cell>
          <cell r="L54" t="str">
            <v>GRH</v>
          </cell>
          <cell r="M54" t="str">
            <v>Eixo Temático 2: Instrumentos de gestão</v>
          </cell>
          <cell r="N54" t="str">
            <v>Programa 2.3: Monitoramento dos recursos hídricos superficiais</v>
          </cell>
          <cell r="O54" t="str">
            <v xml:space="preserve">Investimento </v>
          </cell>
          <cell r="P54">
            <v>2021</v>
          </cell>
          <cell r="Q54" t="str">
            <v>1.7.2.1/2021</v>
          </cell>
          <cell r="R54">
            <v>750000</v>
          </cell>
        </row>
        <row r="55">
          <cell r="H55" t="str">
            <v>Expansão, integração, operação e manutenção da rede de monitoramento quali-quantitativo dos recursos hídricos - Manutenção de sistema para monitoramento hidrológico superficial</v>
          </cell>
          <cell r="I55" t="str">
            <v>Expansão, integração, operação e manutenção da rede de monitoramento quali-quantitativo dos recursos hídricos</v>
          </cell>
          <cell r="J55" t="str">
            <v>Expansão, integração, operação e manutenção da rede de monitoramento quali-quantitativo dos recursos hídricos</v>
          </cell>
          <cell r="K55" t="str">
            <v>6.2.3.1</v>
          </cell>
          <cell r="L55" t="str">
            <v>GRH</v>
          </cell>
          <cell r="M55" t="str">
            <v>Eixo Temático 2: Instrumentos de gestão</v>
          </cell>
          <cell r="N55" t="str">
            <v>Programa 2.3: Monitoramento dos recursos hídricos superficiais</v>
          </cell>
          <cell r="O55" t="str">
            <v xml:space="preserve">Investimento </v>
          </cell>
          <cell r="P55">
            <v>2022</v>
          </cell>
          <cell r="Q55" t="str">
            <v>1.7.1.2/2022</v>
          </cell>
          <cell r="R55">
            <v>2400000</v>
          </cell>
        </row>
        <row r="56">
          <cell r="H56" t="str">
            <v>Expansão, integração, operação e manutenção da rede de monitoramento quali-quantitativo dos recursos hídricos - Apoio para a disponibilização de dados de qualidade de água (CETESB)</v>
          </cell>
          <cell r="I56" t="str">
            <v>Expansão, integração, operação e manutenção da rede de monitoramento quali-quantitativo dos recursos hídricos</v>
          </cell>
          <cell r="J56" t="str">
            <v>Expansão, integração, operação e manutenção da rede de monitoramento quali-quantitativo dos recursos hídricos</v>
          </cell>
          <cell r="K56" t="str">
            <v>6.2.3.1</v>
          </cell>
          <cell r="L56" t="str">
            <v>GRH</v>
          </cell>
          <cell r="M56" t="str">
            <v>Eixo Temático 2: Instrumentos de gestão</v>
          </cell>
          <cell r="N56" t="str">
            <v>Programa 2.3: Monitoramento dos recursos hídricos superficiais</v>
          </cell>
          <cell r="O56" t="str">
            <v xml:space="preserve">Investimento </v>
          </cell>
          <cell r="P56">
            <v>2022</v>
          </cell>
          <cell r="Q56" t="str">
            <v>1.7.2.1/2022</v>
          </cell>
          <cell r="R56">
            <v>280000</v>
          </cell>
        </row>
        <row r="57">
          <cell r="H57" t="str">
            <v>Expansão, integração, operação e manutenção da rede de monitoramento quali-quantitativo dos recursos hídricos - Apoio para integração de sistemas de informação da CETESB</v>
          </cell>
          <cell r="I57" t="str">
            <v>Expansão, integração, operação e manutenção da rede de monitoramento quali-quantitativo dos recursos hídricos</v>
          </cell>
          <cell r="J57" t="str">
            <v>Expansão, integração, operação e manutenção da rede de monitoramento quali-quantitativo dos recursos hídricos</v>
          </cell>
          <cell r="K57" t="str">
            <v>6.2.3.1</v>
          </cell>
          <cell r="L57" t="str">
            <v>GRH</v>
          </cell>
          <cell r="M57" t="str">
            <v>Eixo Temático 2: Instrumentos de gestão</v>
          </cell>
          <cell r="N57" t="str">
            <v>Programa 2.3: Monitoramento dos recursos hídricos superficiais</v>
          </cell>
          <cell r="O57" t="str">
            <v xml:space="preserve">Investimento </v>
          </cell>
          <cell r="P57">
            <v>2022</v>
          </cell>
          <cell r="Q57" t="str">
            <v>1.7.2.2/2022</v>
          </cell>
          <cell r="R57">
            <v>400000</v>
          </cell>
        </row>
        <row r="58">
          <cell r="H58" t="str">
            <v>Expansão, integração, operação e manutenção da rede de monitoramento quali-quantitativo dos recursos hídricos - Manutenção de sistema para monitoramento da qualidade de água</v>
          </cell>
          <cell r="I58" t="str">
            <v>Expansão, integração, operação e manutenção da rede de monitoramento quali-quantitativo dos recursos hídricos</v>
          </cell>
          <cell r="J58" t="str">
            <v>Expansão, integração, operação e manutenção da rede de monitoramento quali-quantitativo dos recursos hídricos</v>
          </cell>
          <cell r="K58" t="str">
            <v>6.2.3.1</v>
          </cell>
          <cell r="L58" t="str">
            <v>GRH</v>
          </cell>
          <cell r="M58" t="str">
            <v>Eixo Temático 2: Instrumentos de gestão</v>
          </cell>
          <cell r="N58" t="str">
            <v>Programa 2.3: Monitoramento dos recursos hídricos superficiais</v>
          </cell>
          <cell r="O58" t="str">
            <v xml:space="preserve">Investimento </v>
          </cell>
          <cell r="P58">
            <v>2022</v>
          </cell>
          <cell r="Q58" t="str">
            <v>1.7.2.3/2022</v>
          </cell>
          <cell r="R58">
            <v>310385.07</v>
          </cell>
        </row>
        <row r="59">
          <cell r="H59" t="str">
            <v>Expansão, integração, operação e manutenção da rede de monitoramento quali-quantitativo dos recursos hídricos - Apoio para a disponibilização de dados de qualidade de água (DAEE)</v>
          </cell>
          <cell r="I59" t="str">
            <v>Expansão, integração, operação e manutenção da rede de monitoramento quali-quantitativo dos recursos hídricos</v>
          </cell>
          <cell r="J59" t="str">
            <v>Expansão, integração, operação e manutenção da rede de monitoramento quali-quantitativo dos recursos hídricos</v>
          </cell>
          <cell r="K59" t="str">
            <v>6.2.3.1</v>
          </cell>
          <cell r="L59" t="str">
            <v>GRH</v>
          </cell>
          <cell r="M59" t="str">
            <v>Eixo Temático 2: Instrumentos de gestão</v>
          </cell>
          <cell r="N59" t="str">
            <v>Programa 2.3: Monitoramento dos recursos hídricos superficiais</v>
          </cell>
          <cell r="O59" t="str">
            <v xml:space="preserve">Investimento </v>
          </cell>
          <cell r="P59">
            <v>2022</v>
          </cell>
          <cell r="Q59" t="str">
            <v>1.7.2.4/2022</v>
          </cell>
          <cell r="R59">
            <v>280000</v>
          </cell>
        </row>
        <row r="60">
          <cell r="H60" t="str">
            <v>Acompanhamento e apoio aos estudos de viabilidade, projetos de engenharia e licenciamento ambiental das barragens de Pedreira, Duas Pontes e do ribeirão Piraí e do trecho Oeste do SAR</v>
          </cell>
          <cell r="I60" t="str">
            <v>Acompanhamento e apoio aos estudos de viabilidade, projetos de engenharia e licenciamento ambiental das barragens de Pedreira, Duas Pontes e do ribeirão Piraí e do trecho Oeste do SAR</v>
          </cell>
          <cell r="J60" t="str">
            <v>Acompanhamento e apoio aos estudos de viabilidade, projetos de engenharia e licenciamento ambiental das barragens de Pedreira, Duas Pontes e do ribeirão Piraí e do trecho Oeste do SAR</v>
          </cell>
          <cell r="K60" t="str">
            <v>2.2.3.1</v>
          </cell>
          <cell r="L60" t="str">
            <v>GSH</v>
          </cell>
          <cell r="M60" t="str">
            <v>Eixo Temático 2: Projetos especiais de caráter regional</v>
          </cell>
          <cell r="N60" t="str">
            <v>Programa 2.3: Acompanhamento e apoio aos projetos de obras em desenvolvimento nas Bacias PCJ</v>
          </cell>
          <cell r="O60" t="str">
            <v xml:space="preserve">Investimento </v>
          </cell>
          <cell r="P60">
            <v>2024</v>
          </cell>
          <cell r="Q60" t="str">
            <v>1.8.4.1/2024</v>
          </cell>
          <cell r="R60">
            <v>387303.24871250102</v>
          </cell>
        </row>
        <row r="61">
          <cell r="H61" t="str">
            <v>Revisão do Plano Municipal de Saneamento de Camanducaia/MG</v>
          </cell>
          <cell r="I61" t="str">
            <v>Elaboração e revisão de planos municipais de saneamento básico</v>
          </cell>
          <cell r="J61" t="str">
            <v>Elaboração e revisão de planos municipais de saneamento básico</v>
          </cell>
          <cell r="K61" t="str">
            <v>1.2.1.7</v>
          </cell>
          <cell r="L61" t="str">
            <v>ECA</v>
          </cell>
          <cell r="M61" t="str">
            <v>Eixo Temático 2: Estratégias para implantação de tratamento terciário</v>
          </cell>
          <cell r="N61" t="str">
            <v>Programa 2.1: Elaboração de estudos e projetos para implantação de sistemas e adequação do tratamento visando a remoção de nutrientes</v>
          </cell>
          <cell r="O61" t="str">
            <v xml:space="preserve">Investimento </v>
          </cell>
          <cell r="P61">
            <v>2021</v>
          </cell>
          <cell r="Q61" t="str">
            <v>2.1.1.1/2021</v>
          </cell>
          <cell r="R61">
            <v>80000</v>
          </cell>
        </row>
        <row r="62">
          <cell r="H62" t="str">
            <v>Prestação de serviço de assessoria técnica visando apoio ao gerenciamento e acompanhamento técnico das ações finalísticas (de investimentos) relacionados à área de atuação da Coordenação de Projetos da Agência das Bacias PCJ</v>
          </cell>
          <cell r="I62" t="str">
            <v>Elaboração de projetos para a implantação de novas ETEs visando tratamento secundário</v>
          </cell>
          <cell r="J62" t="str">
            <v>Elaboração de projetos para a implantação de novas ETEs visando tratamento secundário</v>
          </cell>
          <cell r="K62" t="str">
            <v>1.1.2.3</v>
          </cell>
          <cell r="L62" t="str">
            <v>ECA</v>
          </cell>
          <cell r="M62" t="str">
            <v>Eixo Temático 1: Universalização da coleta e do tratamento de esgotos</v>
          </cell>
          <cell r="N62" t="str">
            <v>Programa 1.2: Ampliação da capacidade de tratamento</v>
          </cell>
          <cell r="O62" t="str">
            <v xml:space="preserve">Investimento </v>
          </cell>
          <cell r="P62">
            <v>2021</v>
          </cell>
          <cell r="Q62" t="str">
            <v>2.1.2.1/2021</v>
          </cell>
          <cell r="R62">
            <v>1350000</v>
          </cell>
        </row>
        <row r="63">
          <cell r="H63" t="str">
            <v>Apoio Operacional para acompanhamento de empreendimentos de demanda espontânea</v>
          </cell>
          <cell r="I63" t="str">
            <v>Elaboração de projetos para a implantação de novas ETEs visando tratamento secundário</v>
          </cell>
          <cell r="J63" t="str">
            <v>Apoio Operacional para acompanhamento de empreendimentos de demanda espontânea</v>
          </cell>
          <cell r="K63" t="str">
            <v>6.1.1.4</v>
          </cell>
          <cell r="L63" t="str">
            <v>GRH</v>
          </cell>
          <cell r="M63" t="str">
            <v>Eixo Temático 1: Apoio Operacional e Suporte Técnico</v>
          </cell>
          <cell r="N63" t="str">
            <v>Programa 1.1: Apoio operacional para a Agência das Bacias PCJ</v>
          </cell>
          <cell r="O63" t="str">
            <v xml:space="preserve">Investimento </v>
          </cell>
          <cell r="P63">
            <v>2022</v>
          </cell>
          <cell r="Q63" t="str">
            <v>2.1.2.1/2022</v>
          </cell>
          <cell r="R63">
            <v>1319600.568</v>
          </cell>
        </row>
        <row r="64">
          <cell r="H64" t="str">
            <v>Elaboração de estudos para ampliação e melhoria dos sistemas de transporte de esgotos</v>
          </cell>
          <cell r="I64" t="str">
            <v>Elaboração de projetos para a implantação de novas ETEs visando tratamento secundário</v>
          </cell>
          <cell r="J64" t="str">
            <v>Elaboração de estudos para ampliação e melhoria dos sistemas de transporte de esgotos</v>
          </cell>
          <cell r="K64" t="str">
            <v>1.1.1.2</v>
          </cell>
          <cell r="L64" t="str">
            <v>ECA</v>
          </cell>
          <cell r="M64" t="str">
            <v>Eixo Temático 1: Universalização da coleta e do tratamento de esgotos</v>
          </cell>
          <cell r="N64" t="str">
            <v xml:space="preserve">Programa 1.1: Ampliação da coleta e do afastamento de esgoto sanitário </v>
          </cell>
          <cell r="O64" t="str">
            <v xml:space="preserve">Investimento </v>
          </cell>
          <cell r="P64">
            <v>2022</v>
          </cell>
          <cell r="Q64" t="str">
            <v>2.1.2.2/2022</v>
          </cell>
          <cell r="R64">
            <v>320000</v>
          </cell>
        </row>
        <row r="65">
          <cell r="H65" t="str">
            <v>Elaboração de projetos de ampliação e melhoria dos sistemas de transporte de esgotos</v>
          </cell>
          <cell r="I65" t="str">
            <v>Elaboração de projetos para a implantação de novas ETEs visando tratamento secundário</v>
          </cell>
          <cell r="J65" t="str">
            <v>Elaboração de projetos de ampliação e melhoria dos sistemas de transporte de esgotos</v>
          </cell>
          <cell r="K65" t="str">
            <v>1.1.1.4</v>
          </cell>
          <cell r="L65" t="str">
            <v>ECA</v>
          </cell>
          <cell r="M65" t="str">
            <v>Eixo Temático 1: Universalização da coleta e do tratamento de esgotos</v>
          </cell>
          <cell r="N65" t="str">
            <v xml:space="preserve">Programa 1.1: Ampliação da coleta e do afastamento de esgoto sanitário </v>
          </cell>
          <cell r="O65" t="str">
            <v xml:space="preserve">Investimento </v>
          </cell>
          <cell r="P65">
            <v>2022</v>
          </cell>
          <cell r="Q65" t="str">
            <v>2.1.2.3/2022</v>
          </cell>
          <cell r="R65">
            <v>670000</v>
          </cell>
        </row>
        <row r="66">
          <cell r="H66" t="str">
            <v>Elaboração de estudos para a implantação de novas ETEs visando tratamento secundário</v>
          </cell>
          <cell r="I66" t="str">
            <v>Elaboração de projetos para a implantação de novas ETEs visando tratamento secundário</v>
          </cell>
          <cell r="J66" t="str">
            <v>Elaboração de estudos para a implantação de novas ETEs visando tratamento secundário</v>
          </cell>
          <cell r="K66" t="str">
            <v>1.1.2.2</v>
          </cell>
          <cell r="L66" t="str">
            <v>ECA</v>
          </cell>
          <cell r="M66" t="str">
            <v>Eixo Temático 1: Universalização da coleta e do tratamento de esgotos</v>
          </cell>
          <cell r="N66" t="str">
            <v>Programa 1.2: Ampliação da capacidade de tratamento</v>
          </cell>
          <cell r="O66" t="str">
            <v xml:space="preserve">Investimento </v>
          </cell>
          <cell r="P66">
            <v>2022</v>
          </cell>
          <cell r="Q66" t="str">
            <v>2.1.2.4/2022</v>
          </cell>
          <cell r="R66">
            <v>320000</v>
          </cell>
        </row>
        <row r="67">
          <cell r="H67" t="str">
            <v>Elaboração de projetos para a implantação de novas ETEs visando tratamento secundário</v>
          </cell>
          <cell r="I67" t="str">
            <v>Elaboração de projetos para a implantação de novas ETEs visando tratamento secundário</v>
          </cell>
          <cell r="J67" t="str">
            <v>Elaboração de projetos para a implantação de novas ETEs visando tratamento secundário</v>
          </cell>
          <cell r="K67" t="str">
            <v>1.1.2.3</v>
          </cell>
          <cell r="L67" t="str">
            <v>ECA</v>
          </cell>
          <cell r="M67" t="str">
            <v>Eixo Temático 1: Universalização da coleta e do tratamento de esgotos</v>
          </cell>
          <cell r="N67" t="str">
            <v>Programa 1.2: Ampliação da capacidade de tratamento</v>
          </cell>
          <cell r="O67" t="str">
            <v xml:space="preserve">Investimento </v>
          </cell>
          <cell r="P67">
            <v>2022</v>
          </cell>
          <cell r="Q67" t="str">
            <v>2.1.2.5/2022</v>
          </cell>
          <cell r="R67">
            <v>670000</v>
          </cell>
        </row>
        <row r="68">
          <cell r="H68" t="str">
            <v>Elaboração de estudos de melhorias da eficiência das ETEs na remoção de nutrientes</v>
          </cell>
          <cell r="I68" t="str">
            <v>Elaboração de projetos para a implantação de novas ETEs visando tratamento secundário</v>
          </cell>
          <cell r="J68" t="str">
            <v>Elaboração de estudos de melhorias da eficiência das ETEs na remoção de nutrientes</v>
          </cell>
          <cell r="K68" t="str">
            <v>1.2.1.1</v>
          </cell>
          <cell r="L68" t="str">
            <v>ECA</v>
          </cell>
          <cell r="M68" t="str">
            <v>Eixo Temático 2: Estratégias para implantação de tratamento terciário</v>
          </cell>
          <cell r="N68" t="str">
            <v>Programa 2.1: Elaboração de estudos e projetos para implantação de sistemas e adequação do tratamento visando a remoção de nutrientes</v>
          </cell>
          <cell r="O68" t="str">
            <v xml:space="preserve">Investimento </v>
          </cell>
          <cell r="P68">
            <v>2022</v>
          </cell>
          <cell r="Q68" t="str">
            <v>2.1.2.6/2022</v>
          </cell>
          <cell r="R68">
            <v>320000</v>
          </cell>
        </row>
        <row r="69">
          <cell r="H69" t="str">
            <v>Elaboração de projetos de melhorias da eficiência das ETEs na remoção de nutrientes</v>
          </cell>
          <cell r="I69" t="str">
            <v>Elaboração de projetos para a implantação de novas ETEs visando tratamento secundário</v>
          </cell>
          <cell r="J69" t="str">
            <v>Elaboração de projetos de melhorias da eficiência das ETEs na remoção de nutrientes</v>
          </cell>
          <cell r="K69" t="str">
            <v>1.2.1.2</v>
          </cell>
          <cell r="L69" t="str">
            <v>ECA</v>
          </cell>
          <cell r="M69" t="str">
            <v>Eixo Temático 2: Estratégias para implantação de tratamento terciário</v>
          </cell>
          <cell r="N69" t="str">
            <v>Programa 2.1: Elaboração de estudos e projetos para implantação de sistemas e adequação do tratamento visando a remoção de nutrientes</v>
          </cell>
          <cell r="O69" t="str">
            <v xml:space="preserve">Investimento </v>
          </cell>
          <cell r="P69">
            <v>2022</v>
          </cell>
          <cell r="Q69" t="str">
            <v>2.1.2.7/2022</v>
          </cell>
          <cell r="R69">
            <v>670000</v>
          </cell>
        </row>
        <row r="70">
          <cell r="H70" t="str">
            <v>Remuneração de agentes técnicos e financeiros para empreendimentos deliberados pelos Comitês PCJ</v>
          </cell>
          <cell r="I70" t="str">
            <v>Elaboração de projetos para a implantação de novas ETEs visando tratamento secundário</v>
          </cell>
          <cell r="J70" t="str">
            <v>Elaboração de projetos de melhorias da eficiência das ETEs na remoção de nutrientes</v>
          </cell>
          <cell r="K70" t="str">
            <v>1.2.1.2</v>
          </cell>
          <cell r="L70" t="str">
            <v>ECA</v>
          </cell>
          <cell r="M70" t="str">
            <v>Eixo Temático 2: Estratégias para implantação de tratamento terciário</v>
          </cell>
          <cell r="N70" t="str">
            <v>Programa 2.1: Elaboração de estudos e projetos para implantação de sistemas e adequação do tratamento visando a remoção de nutrientes</v>
          </cell>
          <cell r="O70" t="str">
            <v xml:space="preserve">Investimento </v>
          </cell>
          <cell r="P70">
            <v>2022</v>
          </cell>
          <cell r="Q70" t="str">
            <v>2.1.2.8/2022</v>
          </cell>
          <cell r="R70">
            <v>420000</v>
          </cell>
        </row>
        <row r="71">
          <cell r="H71" t="str">
            <v>Apoio Operacional para acompanhamento de empreendimentos de demanda espontânea</v>
          </cell>
          <cell r="I71" t="str">
            <v>Elaboração de projetos para a implantação de novas ETEs visando tratamento secundário</v>
          </cell>
          <cell r="J71" t="str">
            <v>Apoio Operacional para acompanhamento de empreendimentos de demanda espontânea</v>
          </cell>
          <cell r="K71" t="str">
            <v>6.1.1.4</v>
          </cell>
          <cell r="L71" t="str">
            <v>GRH</v>
          </cell>
          <cell r="M71" t="str">
            <v>Eixo Temático 1: Apoio Operacional e Suporte Técnico</v>
          </cell>
          <cell r="N71" t="str">
            <v>Programa 1.1: Apoio operacional para a Agência das Bacias PCJ</v>
          </cell>
          <cell r="O71" t="str">
            <v xml:space="preserve">Investimento </v>
          </cell>
          <cell r="P71">
            <v>2023</v>
          </cell>
          <cell r="Q71" t="str">
            <v>2.1.2.1/2023</v>
          </cell>
          <cell r="R71">
            <v>1485000</v>
          </cell>
        </row>
        <row r="72">
          <cell r="H72" t="str">
            <v>Apoio Operacional para acompanhamento de empreendimentos de demanda espontânea</v>
          </cell>
          <cell r="I72" t="str">
            <v>Elaboração de projetos para a implantação de novas ETEs visando tratamento secundário</v>
          </cell>
          <cell r="J72" t="str">
            <v>Apoio Operacional para acompanhamento de empreendimentos de demanda espontânea</v>
          </cell>
          <cell r="K72" t="str">
            <v>6.1.1.4</v>
          </cell>
          <cell r="L72" t="str">
            <v>GRH</v>
          </cell>
          <cell r="M72" t="str">
            <v>Eixo Temático 1: Apoio Operacional e Suporte Técnico</v>
          </cell>
          <cell r="N72" t="str">
            <v>Programa 1.1: Apoio operacional para a Agência das Bacias PCJ</v>
          </cell>
          <cell r="O72" t="str">
            <v xml:space="preserve">Investimento </v>
          </cell>
          <cell r="P72">
            <v>2024</v>
          </cell>
          <cell r="Q72" t="str">
            <v>2.1.2.1/2024</v>
          </cell>
          <cell r="R72">
            <v>1485000</v>
          </cell>
        </row>
        <row r="73">
          <cell r="H73" t="str">
            <v>Apoio Operacional para acompanhamento de empreendimentos de demanda espontânea</v>
          </cell>
          <cell r="I73" t="str">
            <v>Elaboração de projetos para a implantação de novas ETEs visando tratamento secundário</v>
          </cell>
          <cell r="J73" t="str">
            <v>Apoio Operacional para acompanhamento de empreendimentos de demanda espontânea</v>
          </cell>
          <cell r="K73" t="str">
            <v>6.1.1.4</v>
          </cell>
          <cell r="L73" t="str">
            <v>GRH</v>
          </cell>
          <cell r="M73" t="str">
            <v>Eixo Temático 1: Apoio Operacional e Suporte Técnico</v>
          </cell>
          <cell r="N73" t="str">
            <v>Programa 1.1: Apoio operacional para a Agência das Bacias PCJ</v>
          </cell>
          <cell r="O73" t="str">
            <v xml:space="preserve">Investimento </v>
          </cell>
          <cell r="P73">
            <v>2025</v>
          </cell>
          <cell r="Q73" t="str">
            <v>2.1.2.1/2025</v>
          </cell>
          <cell r="R73">
            <v>1505000</v>
          </cell>
        </row>
        <row r="74">
          <cell r="H74" t="str">
            <v>Elaboração de projetos para a implantação de novas ETEs visando tratamento secundário (TOLEDO)</v>
          </cell>
          <cell r="I74" t="str">
            <v>Elaboração de projetos para a implantação de novas ETEs visando tratamento secundário</v>
          </cell>
          <cell r="J74" t="str">
            <v>Elaboração de projetos para a implantação de novas ETEs visando tratamento secundário</v>
          </cell>
          <cell r="K74" t="str">
            <v>1.1.2.3</v>
          </cell>
          <cell r="L74" t="str">
            <v>ECA</v>
          </cell>
          <cell r="M74" t="str">
            <v>Eixo Temático 1: Universalização da coleta e do tratamento de esgotos</v>
          </cell>
          <cell r="N74" t="str">
            <v>Programa 1.2: Ampliação da capacidade de tratamento</v>
          </cell>
          <cell r="O74" t="str">
            <v xml:space="preserve">Investimento </v>
          </cell>
          <cell r="P74">
            <v>2023</v>
          </cell>
          <cell r="Q74" t="str">
            <v>2.1.2.2/2023</v>
          </cell>
          <cell r="R74">
            <v>250000</v>
          </cell>
        </row>
        <row r="75">
          <cell r="H75" t="str">
            <v>Elaboração de estudo piloto para avaliação da carga difusa de origem urbana e rural afluente nos corpos hídricos das Bacias PCJ</v>
          </cell>
          <cell r="I75" t="str">
            <v>Elaboração de estudo piloto para avaliação da carga difusa de origem urbana e rural afluente nos corpos hídricos das Bacias PCJ</v>
          </cell>
          <cell r="J75" t="str">
            <v>Elaboração de estudo piloto para avaliação da carga difusa de origem urbana e rural afluente nos corpos hídricos das Bacias PCJ</v>
          </cell>
          <cell r="K75" t="str">
            <v>1.3.1.2</v>
          </cell>
          <cell r="L75" t="str">
            <v>ECA</v>
          </cell>
          <cell r="M75" t="str">
            <v>Eixo Temático 3: Estratégias para remoção de cargas poluidoras de origem difusa</v>
          </cell>
          <cell r="N75" t="str">
            <v xml:space="preserve">Programa 3.1: Estudos e estratégias de mitigação de cargas difusas </v>
          </cell>
          <cell r="O75" t="str">
            <v xml:space="preserve">Investimento </v>
          </cell>
          <cell r="P75">
            <v>2025</v>
          </cell>
          <cell r="Q75" t="str">
            <v>2.1.5.1/2025</v>
          </cell>
          <cell r="R75">
            <v>490046.84125302196</v>
          </cell>
        </row>
        <row r="76">
          <cell r="H76" t="str">
            <v>Prestação de serviço para a elaboração do Plano Diretor de Macrodrenagem da Bacia Hidrográfica do Rio Capivari</v>
          </cell>
          <cell r="I76" t="str">
            <v>Desenvolvimento de estudos de alternativas e intervenções para minimização dos riscos de inundação ribeirinha</v>
          </cell>
          <cell r="J76" t="str">
            <v>Desenvolvimento de estudos de alternativas e intervenções para minimização dos riscos de inundação ribeirinha</v>
          </cell>
          <cell r="K76" t="str">
            <v>2.2.2.1</v>
          </cell>
          <cell r="L76" t="str">
            <v>GSH</v>
          </cell>
          <cell r="M76" t="str">
            <v>Eixo Temático 2: Projetos especiais de caráter regional</v>
          </cell>
          <cell r="N76" t="str">
            <v>Programa 2.2: Planos regionais de minimização do risco de inundações ribeirinhas</v>
          </cell>
          <cell r="O76" t="str">
            <v xml:space="preserve">Investimento </v>
          </cell>
          <cell r="P76">
            <v>2021</v>
          </cell>
          <cell r="Q76" t="str">
            <v>2.1.7.1/2021</v>
          </cell>
          <cell r="R76">
            <v>2000000</v>
          </cell>
        </row>
        <row r="77">
          <cell r="H77" t="str">
            <v>Elaboração de um guia de manejo de drenagem e manejo de águas pluviais</v>
          </cell>
          <cell r="I77" t="str">
            <v>Desenvolvimento de estudos de alternativas e intervenções para minimização dos riscos de inundação ribeirinha</v>
          </cell>
          <cell r="J77" t="str">
            <v>Elaboração de um guia de manejo de drenagem e manejo de águas pluviais</v>
          </cell>
          <cell r="K77" t="str">
            <v>2.3.3.1</v>
          </cell>
          <cell r="L77" t="str">
            <v>GSH</v>
          </cell>
          <cell r="M77" t="str">
            <v>Eixo Temático 3: Apoio aos municípios das Bacias PCJ</v>
          </cell>
          <cell r="N77" t="str">
            <v>Programa 3.3: Desenvolvimento do setor de drenagem e manejo de águas pluviais</v>
          </cell>
          <cell r="O77" t="str">
            <v xml:space="preserve">Investimento </v>
          </cell>
          <cell r="P77">
            <v>2024</v>
          </cell>
          <cell r="Q77" t="str">
            <v>2.1.7.1/2024</v>
          </cell>
          <cell r="R77">
            <v>170000</v>
          </cell>
        </row>
        <row r="78">
          <cell r="H78" t="str">
            <v>Elaboração de Projeto Executivo do Barramento do Ribeirão Campestre no município de Camanducaia/MG</v>
          </cell>
          <cell r="I78" t="str">
            <v>Desenvolvimento de estudos de alternativas e intervenções para minimização dos riscos de inundação ribeirinha</v>
          </cell>
          <cell r="J78" t="str">
            <v>Desenvolvimento de estudos de alternativas e intervenções para minimização dos riscos de inundação ribeirinha</v>
          </cell>
          <cell r="K78" t="str">
            <v>2.2.2.1</v>
          </cell>
          <cell r="L78" t="str">
            <v>GSH</v>
          </cell>
          <cell r="M78" t="str">
            <v>Eixo Temático 2: Projetos especiais de caráter regional</v>
          </cell>
          <cell r="N78" t="str">
            <v>Programa 2.2: Planos regionais de minimização do risco de inundações ribeirinhas</v>
          </cell>
          <cell r="O78" t="str">
            <v xml:space="preserve">Investimento </v>
          </cell>
          <cell r="P78">
            <v>2021</v>
          </cell>
          <cell r="Q78" t="str">
            <v>2.1.7.2/2021</v>
          </cell>
          <cell r="R78">
            <v>350000</v>
          </cell>
        </row>
        <row r="79">
          <cell r="H79" t="str">
            <v>Estudo de Benchmarking para perdas no sistema de abastecimento público e Projeto Piloto - Utilização de software de gestão e cadastro técnico.</v>
          </cell>
          <cell r="I79" t="str">
            <v>Manutenção do projeto de benchmarking para o controle de perdas de água em sistemas de distribuição</v>
          </cell>
          <cell r="J79" t="str">
            <v>Manutenção do projeto de benchmarking para o controle de perdas de água em sistemas de distribuição</v>
          </cell>
          <cell r="K79" t="str">
            <v>2.3.2.3</v>
          </cell>
          <cell r="L79" t="str">
            <v>GSH</v>
          </cell>
          <cell r="M79" t="str">
            <v>Eixo Temático 3: Apoio aos municípios das Bacias PCJ</v>
          </cell>
          <cell r="N79" t="str">
            <v>Programa 3.2: Continuidade e fortalecimento de ações em água e esgoto</v>
          </cell>
          <cell r="O79" t="str">
            <v xml:space="preserve">Investimento </v>
          </cell>
          <cell r="P79">
            <v>2021</v>
          </cell>
          <cell r="Q79" t="str">
            <v>2.2.1.1/2021</v>
          </cell>
          <cell r="R79">
            <v>1000000</v>
          </cell>
        </row>
        <row r="80">
          <cell r="H80" t="str">
            <v>Elaboração do plano diretor de reúso de água para as Bacias PCJ</v>
          </cell>
          <cell r="I80" t="str">
            <v>Elaboração do plano diretor de reúso de água para as Bacias PCJ</v>
          </cell>
          <cell r="J80" t="str">
            <v>Elaboração do plano diretor de reúso de água para as Bacias PCJ</v>
          </cell>
          <cell r="K80" t="str">
            <v>2.2.1.1</v>
          </cell>
          <cell r="L80" t="str">
            <v>GSH</v>
          </cell>
          <cell r="M80" t="str">
            <v>Eixo Temático 2: Projetos especiais de caráter regional</v>
          </cell>
          <cell r="N80" t="str">
            <v>Programa 2.1: Plano diretor de reúso para as Bacias PCJ</v>
          </cell>
          <cell r="O80" t="str">
            <v xml:space="preserve">Investimento </v>
          </cell>
          <cell r="P80">
            <v>2021</v>
          </cell>
          <cell r="Q80" t="str">
            <v>2.2.3.1/2021</v>
          </cell>
          <cell r="R80">
            <v>1000000</v>
          </cell>
        </row>
        <row r="81">
          <cell r="H81" t="str">
            <v>Execução de intervenções relacionadas à restauração ecológica em áreas de mananciais de interesse para o abastecimento público</v>
          </cell>
          <cell r="I81" t="str">
            <v>Promoção da conservação e recuperação de nascentes, matas ciliares e áreas de recarga</v>
          </cell>
          <cell r="J81" t="str">
            <v>Promoção da conservação e recuperação de nascentes, matas ciliares e áreas de recarga</v>
          </cell>
          <cell r="K81" t="str">
            <v>3.1.2.1</v>
          </cell>
          <cell r="L81" t="str">
            <v>CRF</v>
          </cell>
          <cell r="M81" t="str">
            <v>Eixo Temático 1: Proteção de Mananciais e Recomposição Florestal</v>
          </cell>
          <cell r="N81" t="str">
            <v>Programa 1.2: Recuperação de nascentes, matas ciliares e áreas de recarga</v>
          </cell>
          <cell r="O81" t="str">
            <v xml:space="preserve">Investimento </v>
          </cell>
          <cell r="P81">
            <v>2021</v>
          </cell>
          <cell r="Q81" t="str">
            <v>2.3.1.1/2021</v>
          </cell>
          <cell r="R81">
            <v>200000</v>
          </cell>
        </row>
        <row r="82">
          <cell r="H82" t="str">
            <v>Desenvolvimento e monitoramento da implementação dos PIPs</v>
          </cell>
          <cell r="I82" t="str">
            <v>Promoção da conservação e recuperação de nascentes, matas ciliares e áreas de recarga</v>
          </cell>
          <cell r="J82" t="str">
            <v>Desenvolvimento e monitoramento da implementação dos PIPs</v>
          </cell>
          <cell r="K82" t="str">
            <v>3.1.1.1</v>
          </cell>
          <cell r="L82" t="str">
            <v>CRF</v>
          </cell>
          <cell r="M82" t="str">
            <v>Eixo Temático 1: Proteção de Mananciais e Recomposição Florestal</v>
          </cell>
          <cell r="N82" t="str">
            <v>Programa 1.1: Diagnóstico de adequação ambiental</v>
          </cell>
          <cell r="O82" t="str">
            <v xml:space="preserve">Investimento </v>
          </cell>
          <cell r="P82">
            <v>2022</v>
          </cell>
          <cell r="Q82" t="str">
            <v>2.3.1.1/2022</v>
          </cell>
          <cell r="R82">
            <v>2218725.6</v>
          </cell>
        </row>
        <row r="83">
          <cell r="H83" t="str">
            <v>Desenvolvimento e monitoramento da implementação dos PIPs</v>
          </cell>
          <cell r="I83" t="str">
            <v>Promoção da conservação e recuperação de nascentes, matas ciliares e áreas de recarga</v>
          </cell>
          <cell r="J83" t="str">
            <v>Desenvolvimento e monitoramento da implementação dos PIPs</v>
          </cell>
          <cell r="K83" t="str">
            <v>3.1.1.1</v>
          </cell>
          <cell r="L83" t="str">
            <v>CRF</v>
          </cell>
          <cell r="M83" t="str">
            <v>Eixo Temático 1: Proteção de Mananciais e Recomposição Florestal</v>
          </cell>
          <cell r="N83" t="str">
            <v>Programa 1.1: Diagnóstico de adequação ambiental</v>
          </cell>
          <cell r="O83" t="str">
            <v xml:space="preserve">Investimento </v>
          </cell>
          <cell r="P83">
            <v>2023</v>
          </cell>
          <cell r="Q83" t="str">
            <v>2.3.1.1/2023</v>
          </cell>
          <cell r="R83">
            <v>600000</v>
          </cell>
        </row>
        <row r="84">
          <cell r="H84" t="str">
            <v>Desenvolvimento e monitoramento da implementação dos PIPs</v>
          </cell>
          <cell r="I84" t="str">
            <v>Promoção da conservação e recuperação de nascentes, matas ciliares e áreas de recarga</v>
          </cell>
          <cell r="J84" t="str">
            <v>Desenvolvimento e monitoramento da implementação dos PIPs</v>
          </cell>
          <cell r="K84" t="str">
            <v>3.1.1.1</v>
          </cell>
          <cell r="L84" t="str">
            <v>CRF</v>
          </cell>
          <cell r="M84" t="str">
            <v>Eixo Temático 1: Proteção de Mananciais e Recomposição Florestal</v>
          </cell>
          <cell r="N84" t="str">
            <v>Programa 1.1: Diagnóstico de adequação ambiental</v>
          </cell>
          <cell r="O84" t="str">
            <v xml:space="preserve">Investimento </v>
          </cell>
          <cell r="P84">
            <v>2024</v>
          </cell>
          <cell r="Q84" t="str">
            <v>2.3.1.1/2024</v>
          </cell>
          <cell r="R84">
            <v>600000</v>
          </cell>
        </row>
        <row r="85">
          <cell r="H85" t="str">
            <v>Desenvolvimento e monitoramento da implementação dos PIPs</v>
          </cell>
          <cell r="I85" t="str">
            <v>Promoção da conservação e recuperação de nascentes, matas ciliares e áreas de recarga</v>
          </cell>
          <cell r="J85" t="str">
            <v>Desenvolvimento e monitoramento da implementação dos PIPs</v>
          </cell>
          <cell r="K85" t="str">
            <v>3.1.1.1</v>
          </cell>
          <cell r="L85" t="str">
            <v>CRF</v>
          </cell>
          <cell r="M85" t="str">
            <v>Eixo Temático 1: Proteção de Mananciais e Recomposição Florestal</v>
          </cell>
          <cell r="N85" t="str">
            <v>Programa 1.1: Diagnóstico de adequação ambiental</v>
          </cell>
          <cell r="O85" t="str">
            <v xml:space="preserve">Investimento </v>
          </cell>
          <cell r="P85">
            <v>2025</v>
          </cell>
          <cell r="Q85" t="str">
            <v>2.3.1.1/2025</v>
          </cell>
          <cell r="R85">
            <v>600000</v>
          </cell>
        </row>
        <row r="86">
          <cell r="H86" t="str">
            <v>Elaboração de PIPs no município de Charqueada/SP</v>
          </cell>
          <cell r="I86" t="str">
            <v>Promoção da conservação e recuperação de nascentes, matas ciliares e áreas de recarga</v>
          </cell>
          <cell r="J86" t="str">
            <v>Desenvolvimento e monitoramento da implementação dos PIPs</v>
          </cell>
          <cell r="K86" t="str">
            <v>3.1.1.1</v>
          </cell>
          <cell r="L86" t="str">
            <v>CRF</v>
          </cell>
          <cell r="M86" t="str">
            <v>Eixo Temático 1: Proteção de Mananciais e Recomposição Florestal</v>
          </cell>
          <cell r="N86" t="str">
            <v>Programa 1.1: Diagnóstico de adequação ambiental</v>
          </cell>
          <cell r="O86" t="str">
            <v xml:space="preserve">Investimento </v>
          </cell>
          <cell r="P86">
            <v>2021</v>
          </cell>
          <cell r="Q86" t="str">
            <v>2.3.1.2/2021</v>
          </cell>
          <cell r="R86">
            <v>370000</v>
          </cell>
        </row>
        <row r="87">
          <cell r="H87" t="str">
            <v>Apoio operacional para acompanhamento de projetos de assessoria ambiental</v>
          </cell>
          <cell r="I87" t="str">
            <v>Promoção da conservação e recuperação de nascentes, matas ciliares e áreas de recarga</v>
          </cell>
          <cell r="J87" t="str">
            <v>Apoio operacional para acompanhamento de projetos de assessoria ambiental</v>
          </cell>
          <cell r="K87" t="str">
            <v>6.1.1.3</v>
          </cell>
          <cell r="L87" t="str">
            <v>GRH</v>
          </cell>
          <cell r="M87" t="str">
            <v>Eixo Temático 1: Apoio Operacional e Suporte Técnico</v>
          </cell>
          <cell r="N87" t="str">
            <v>Programa 1.1: Apoio operacional para a Agência das Bacias PCJ</v>
          </cell>
          <cell r="O87" t="str">
            <v xml:space="preserve">Investimento </v>
          </cell>
          <cell r="P87">
            <v>2022</v>
          </cell>
          <cell r="Q87" t="str">
            <v>2.3.1.2/2022</v>
          </cell>
          <cell r="R87">
            <v>1060970.5296</v>
          </cell>
        </row>
        <row r="88">
          <cell r="H88" t="str">
            <v>Apoio operacional para acompanhamento de projetos de assessoria ambiental</v>
          </cell>
          <cell r="I88" t="str">
            <v>Promoção da conservação e recuperação de nascentes, matas ciliares e áreas de recarga</v>
          </cell>
          <cell r="J88" t="str">
            <v>Apoio operacional para acompanhamento de projetos de assessoria ambiental</v>
          </cell>
          <cell r="K88" t="str">
            <v>6.1.1.3</v>
          </cell>
          <cell r="L88" t="str">
            <v>GRH</v>
          </cell>
          <cell r="M88" t="str">
            <v>Eixo Temático 1: Apoio Operacional e Suporte Técnico</v>
          </cell>
          <cell r="N88" t="str">
            <v>Programa 1.1: Apoio operacional para a Agência das Bacias PCJ</v>
          </cell>
          <cell r="O88" t="str">
            <v xml:space="preserve">Investimento </v>
          </cell>
          <cell r="P88">
            <v>2023</v>
          </cell>
          <cell r="Q88" t="str">
            <v>2.3.1.2/2023</v>
          </cell>
          <cell r="R88">
            <v>980100</v>
          </cell>
        </row>
        <row r="89">
          <cell r="H89" t="str">
            <v>Apoio operacional para acompanhamento de projetos de assessoria ambiental</v>
          </cell>
          <cell r="I89" t="str">
            <v>Promoção da conservação e recuperação de nascentes, matas ciliares e áreas de recarga</v>
          </cell>
          <cell r="J89" t="str">
            <v>Apoio operacional para acompanhamento de projetos de assessoria ambiental</v>
          </cell>
          <cell r="K89" t="str">
            <v>6.1.1.3</v>
          </cell>
          <cell r="L89" t="str">
            <v>GRH</v>
          </cell>
          <cell r="M89" t="str">
            <v>Eixo Temático 1: Apoio Operacional e Suporte Técnico</v>
          </cell>
          <cell r="N89" t="str">
            <v>Programa 1.1: Apoio operacional para a Agência das Bacias PCJ</v>
          </cell>
          <cell r="O89" t="str">
            <v xml:space="preserve">Investimento </v>
          </cell>
          <cell r="P89">
            <v>2024</v>
          </cell>
          <cell r="Q89" t="str">
            <v>2.3.1.2/2024</v>
          </cell>
          <cell r="R89">
            <v>980100</v>
          </cell>
        </row>
        <row r="90">
          <cell r="H90" t="str">
            <v>Apoio operacional para acompanhamento de projetos de assessoria ambiental</v>
          </cell>
          <cell r="I90" t="str">
            <v>Promoção da conservação e recuperação de nascentes, matas ciliares e áreas de recarga</v>
          </cell>
          <cell r="J90" t="str">
            <v>Apoio operacional para acompanhamento de projetos de assessoria ambiental</v>
          </cell>
          <cell r="K90" t="str">
            <v>6.1.1.3</v>
          </cell>
          <cell r="L90" t="str">
            <v>GRH</v>
          </cell>
          <cell r="M90" t="str">
            <v>Eixo Temático 1: Apoio Operacional e Suporte Técnico</v>
          </cell>
          <cell r="N90" t="str">
            <v>Programa 1.1: Apoio operacional para a Agência das Bacias PCJ</v>
          </cell>
          <cell r="O90" t="str">
            <v xml:space="preserve">Investimento </v>
          </cell>
          <cell r="P90">
            <v>2025</v>
          </cell>
          <cell r="Q90" t="str">
            <v>2.3.1.2/2025</v>
          </cell>
          <cell r="R90">
            <v>1000100</v>
          </cell>
        </row>
        <row r="91">
          <cell r="H91" t="str">
            <v>Elaboração PIPs nos municípios da porção mineira das Bacias PCJ</v>
          </cell>
          <cell r="I91" t="str">
            <v>Promoção da conservação e recuperação de nascentes, matas ciliares e áreas de recarga</v>
          </cell>
          <cell r="J91" t="str">
            <v>Desenvolvimento e monitoramento da implementação dos PIPs</v>
          </cell>
          <cell r="K91" t="str">
            <v>3.1.1.1</v>
          </cell>
          <cell r="L91" t="str">
            <v>CRF</v>
          </cell>
          <cell r="M91" t="str">
            <v>Eixo Temático 1: Proteção de Mananciais e Recomposição Florestal</v>
          </cell>
          <cell r="N91" t="str">
            <v>Programa 1.1: Diagnóstico de adequação ambiental</v>
          </cell>
          <cell r="O91" t="str">
            <v xml:space="preserve">Investimento </v>
          </cell>
          <cell r="P91">
            <v>2021</v>
          </cell>
          <cell r="Q91" t="str">
            <v>2.3.1.3/2021</v>
          </cell>
          <cell r="R91">
            <v>300000</v>
          </cell>
        </row>
        <row r="92">
          <cell r="H92" t="str">
            <v>Elaboração de PIPs selecionados via Edital</v>
          </cell>
          <cell r="I92" t="str">
            <v>Promoção da conservação e recuperação de nascentes, matas ciliares e áreas de recarga</v>
          </cell>
          <cell r="J92" t="str">
            <v>Desenvolvimento e monitoramento da implementação dos PIPs</v>
          </cell>
          <cell r="K92" t="str">
            <v>3.1.1.1</v>
          </cell>
          <cell r="L92" t="str">
            <v>CRF</v>
          </cell>
          <cell r="M92" t="str">
            <v>Eixo Temático 1: Proteção de Mananciais e Recomposição Florestal</v>
          </cell>
          <cell r="N92" t="str">
            <v>Programa 1.1: Diagnóstico de adequação ambiental</v>
          </cell>
          <cell r="O92" t="str">
            <v xml:space="preserve">Investimento </v>
          </cell>
          <cell r="P92">
            <v>2021</v>
          </cell>
          <cell r="Q92" t="str">
            <v>2.3.1.4/2021</v>
          </cell>
          <cell r="R92">
            <v>581082.43999999994</v>
          </cell>
        </row>
        <row r="93">
          <cell r="H93" t="str">
            <v>Prestação de serviços para atuar no processo de análise, contratação e acompanhamento dos projetos a serem financiados com os recursos arrecadados com a cobrança pelo uso dos recursos hídricos, em rios de domínio da união, nas Bacias PCJ</v>
          </cell>
          <cell r="I93" t="str">
            <v>Promoção da conservação e recuperação de nascentes, matas ciliares e áreas de recarga</v>
          </cell>
          <cell r="J93" t="str">
            <v>Remuneração de agentes técnicos e financeiros para empreendimentos deliberados pelos Comitês PCJ</v>
          </cell>
          <cell r="K93" t="str">
            <v>6.1.2.2</v>
          </cell>
          <cell r="L93" t="str">
            <v>GRH</v>
          </cell>
          <cell r="M93" t="str">
            <v>Eixo Temático 1: Apoio Operacional e Suporte Técnico</v>
          </cell>
          <cell r="N93" t="str">
            <v>Programa 1.2: Suporte Técnico e Logístico para os Comitês PCJ</v>
          </cell>
          <cell r="O93" t="str">
            <v xml:space="preserve">Investimento </v>
          </cell>
          <cell r="P93">
            <v>2021</v>
          </cell>
          <cell r="Q93" t="str">
            <v>2.3.1.5/2021</v>
          </cell>
          <cell r="R93">
            <v>300000</v>
          </cell>
        </row>
        <row r="94">
          <cell r="H94" t="str">
            <v>Prestação de serviços de assessoria  técnica especializada visando apoio à Diretoria Técnica no gerenciamento e acompanhamento técnico das ações de responsabilidade da Agência das Bacias PCJ, relacionados à área ambiental e florestal</v>
          </cell>
          <cell r="I94" t="str">
            <v>Promoção da conservação e recuperação de nascentes, matas ciliares e áreas de recarga</v>
          </cell>
          <cell r="J94" t="str">
            <v>Apoio operacional para acompanhamento de projetos de assessoria ambiental</v>
          </cell>
          <cell r="K94" t="str">
            <v>6.1.1.3</v>
          </cell>
          <cell r="L94" t="str">
            <v>GRH</v>
          </cell>
          <cell r="M94" t="str">
            <v>Eixo Temático 1: Apoio Operacional e Suporte Técnico</v>
          </cell>
          <cell r="N94" t="str">
            <v>Programa 1.1: Apoio operacional para a Agência das Bacias PCJ</v>
          </cell>
          <cell r="O94" t="str">
            <v xml:space="preserve">Investimento </v>
          </cell>
          <cell r="P94">
            <v>2021</v>
          </cell>
          <cell r="Q94" t="str">
            <v>2.3.1.6/2021</v>
          </cell>
          <cell r="R94">
            <v>891000</v>
          </cell>
        </row>
        <row r="95">
          <cell r="H95" t="str">
            <v>Prestação de serviços especializados de capacitação aos municípios das Bacias PCJ para elaboração do Plano Municipal de Conservação e Recuperação da Mata Atlântica e Cerrado (PMMA/Cerrado) visando a conservação e recuperação dos recursos hídricos relacionados aos biomas Mata Atlântica e Cerrado</v>
          </cell>
          <cell r="I95" t="str">
            <v>Promoção da conservação e recuperação de nascentes, matas ciliares e áreas de recarga</v>
          </cell>
          <cell r="J95" t="str">
            <v>Fomento à elaboração de planos integrados de recomposição florestal e proteção dos biomas Mata Atlântica e Cerrado</v>
          </cell>
          <cell r="K95" t="str">
            <v>3.1.2.4</v>
          </cell>
          <cell r="L95" t="str">
            <v>CRF</v>
          </cell>
          <cell r="M95" t="str">
            <v>Eixo Temático 1: Proteção de Mananciais e Recomposição Florestal</v>
          </cell>
          <cell r="N95" t="str">
            <v>Programa 1.2: Recuperação de nascentes, matas ciliares e áreas de recarga</v>
          </cell>
          <cell r="O95" t="str">
            <v xml:space="preserve">Investimento </v>
          </cell>
          <cell r="P95">
            <v>2021</v>
          </cell>
          <cell r="Q95" t="str">
            <v>2.3.1.7/2021</v>
          </cell>
          <cell r="R95">
            <v>470000</v>
          </cell>
        </row>
        <row r="96">
          <cell r="H96" t="str">
            <v>Implementação de projetos de PSA selecionados via Edital (Incentivo Econômico)</v>
          </cell>
          <cell r="I96" t="str">
            <v>Implementação de projetos de PSA</v>
          </cell>
          <cell r="J96" t="str">
            <v>Implementação de projetos de PSA</v>
          </cell>
          <cell r="K96" t="str">
            <v>3.1.3.1</v>
          </cell>
          <cell r="L96" t="str">
            <v>CRF</v>
          </cell>
          <cell r="M96" t="str">
            <v>Eixo Temático 1: Proteção de Mananciais e Recomposição Florestal</v>
          </cell>
          <cell r="N96" t="str">
            <v>Programa 1.3: Pagamento por serviços ambientais</v>
          </cell>
          <cell r="O96" t="str">
            <v xml:space="preserve">Investimento </v>
          </cell>
          <cell r="P96">
            <v>2021</v>
          </cell>
          <cell r="Q96" t="str">
            <v>2.3.2.1/2021</v>
          </cell>
          <cell r="R96">
            <v>150000</v>
          </cell>
        </row>
        <row r="97">
          <cell r="H97" t="str">
            <v>Implementação de projetos de PSA</v>
          </cell>
          <cell r="I97" t="str">
            <v>Implementação de projetos de PSA</v>
          </cell>
          <cell r="J97" t="str">
            <v>Implementação de projetos de PSA</v>
          </cell>
          <cell r="K97" t="str">
            <v>3.1.3.1</v>
          </cell>
          <cell r="L97" t="str">
            <v>CRF</v>
          </cell>
          <cell r="M97" t="str">
            <v>Eixo Temático 1: Proteção de Mananciais e Recomposição Florestal</v>
          </cell>
          <cell r="N97" t="str">
            <v>Programa 1.3: Pagamento por serviços ambientais</v>
          </cell>
          <cell r="O97" t="str">
            <v xml:space="preserve">Investimento </v>
          </cell>
          <cell r="P97">
            <v>2022</v>
          </cell>
          <cell r="Q97" t="str">
            <v>2.3.2.1/2022</v>
          </cell>
          <cell r="R97">
            <v>1150000</v>
          </cell>
        </row>
        <row r="98">
          <cell r="H98" t="str">
            <v>Implementação de projetos de PSA</v>
          </cell>
          <cell r="I98" t="str">
            <v>Implementação de projetos de PSA</v>
          </cell>
          <cell r="J98" t="str">
            <v>Implementação de projetos de PSA</v>
          </cell>
          <cell r="K98" t="str">
            <v>3.1.3.1</v>
          </cell>
          <cell r="L98" t="str">
            <v>CRF</v>
          </cell>
          <cell r="M98" t="str">
            <v>Eixo Temático 1: Proteção de Mananciais e Recomposição Florestal</v>
          </cell>
          <cell r="N98" t="str">
            <v>Programa 1.3: Pagamento por serviços ambientais</v>
          </cell>
          <cell r="O98" t="str">
            <v xml:space="preserve">Investimento </v>
          </cell>
          <cell r="P98">
            <v>2023</v>
          </cell>
          <cell r="Q98" t="str">
            <v>2.3.2.1/2023</v>
          </cell>
          <cell r="R98">
            <v>150000</v>
          </cell>
        </row>
        <row r="99">
          <cell r="H99" t="str">
            <v>Implementação de projetos de PSA</v>
          </cell>
          <cell r="I99" t="str">
            <v>Implementação de projetos de PSA</v>
          </cell>
          <cell r="J99" t="str">
            <v>Implementação de projetos de PSA</v>
          </cell>
          <cell r="K99" t="str">
            <v>3.1.3.1</v>
          </cell>
          <cell r="L99" t="str">
            <v>CRF</v>
          </cell>
          <cell r="M99" t="str">
            <v>Eixo Temático 1: Proteção de Mananciais e Recomposição Florestal</v>
          </cell>
          <cell r="N99" t="str">
            <v>Programa 1.3: Pagamento por serviços ambientais</v>
          </cell>
          <cell r="O99" t="str">
            <v xml:space="preserve">Investimento </v>
          </cell>
          <cell r="P99">
            <v>2024</v>
          </cell>
          <cell r="Q99" t="str">
            <v>2.3.2.1/2024</v>
          </cell>
          <cell r="R99">
            <v>150000</v>
          </cell>
        </row>
        <row r="100">
          <cell r="H100" t="str">
            <v>Implementação de projetos de PSA</v>
          </cell>
          <cell r="I100" t="str">
            <v>Implementação de projetos de PSA</v>
          </cell>
          <cell r="J100" t="str">
            <v>Implementação de projetos de PSA</v>
          </cell>
          <cell r="K100" t="str">
            <v>3.1.3.1</v>
          </cell>
          <cell r="L100" t="str">
            <v>CRF</v>
          </cell>
          <cell r="M100" t="str">
            <v>Eixo Temático 1: Proteção de Mananciais e Recomposição Florestal</v>
          </cell>
          <cell r="N100" t="str">
            <v>Programa 1.3: Pagamento por serviços ambientais</v>
          </cell>
          <cell r="O100" t="str">
            <v xml:space="preserve">Investimento </v>
          </cell>
          <cell r="P100">
            <v>2025</v>
          </cell>
          <cell r="Q100" t="str">
            <v>2.3.2.1/2025</v>
          </cell>
          <cell r="R100">
            <v>150000</v>
          </cell>
        </row>
        <row r="101">
          <cell r="H101" t="str">
            <v>Construção de propostas para a recuperação, conservação e proteção dos recursos hídricos em áreas rurais</v>
          </cell>
          <cell r="I101" t="str">
            <v>Construção de propostas para a recuperação, conservação e proteção dos recursos hídricos em áreas rurais</v>
          </cell>
          <cell r="J101" t="str">
            <v>Construção de propostas para a recuperação, conservação e proteção dos recursos hídricos em áreas rurais</v>
          </cell>
          <cell r="K101" t="str">
            <v>5.4.1.1</v>
          </cell>
          <cell r="L101" t="str">
            <v>EA</v>
          </cell>
          <cell r="M101" t="str">
            <v>Eixo Temático 4: Educação ambiental voltada à conservação dos recursos hídricos em áreas rurais e áreas protegidas</v>
          </cell>
          <cell r="N101" t="str">
            <v>Programa 4.1: Formação e divulgação de informações que favoreçam conservação e recuperação dos recursos hídricos na área rural nas Bacias PCJ.</v>
          </cell>
          <cell r="O101" t="str">
            <v xml:space="preserve">Investimento </v>
          </cell>
          <cell r="P101">
            <v>2023</v>
          </cell>
          <cell r="Q101" t="str">
            <v>2.3.3.1/2023</v>
          </cell>
          <cell r="R101">
            <v>200437.55571249902</v>
          </cell>
        </row>
        <row r="102">
          <cell r="H102" t="str">
            <v>Prestação de serviços para organização de reuniões Plenárias e das CTs dos Comitês PCJ</v>
          </cell>
          <cell r="I102" t="str">
            <v>Logística de Suporte às reuniões Plenárias e das CTs dos Comitês PCJ</v>
          </cell>
          <cell r="J102" t="str">
            <v>Logística de Suporte às reuniões Plenárias e das CTs dos Comitês PCJ</v>
          </cell>
          <cell r="K102" t="str">
            <v>6.1.2.3</v>
          </cell>
          <cell r="L102" t="str">
            <v>GRH</v>
          </cell>
          <cell r="M102" t="str">
            <v>Eixo Temático 1: Apoio Operacional e Suporte Técnico</v>
          </cell>
          <cell r="N102" t="str">
            <v>Programa 1.2: Suporte Técnico e Logístico para os Comitês PCJ</v>
          </cell>
          <cell r="O102" t="str">
            <v xml:space="preserve">Investimento </v>
          </cell>
          <cell r="P102">
            <v>2021</v>
          </cell>
          <cell r="Q102" t="str">
            <v>3.1.1.1/2021</v>
          </cell>
          <cell r="R102">
            <v>200000</v>
          </cell>
        </row>
        <row r="103">
          <cell r="H103" t="str">
            <v>Logística de Suporte às reuniões Plenárias e das CTs dos Comitês PCJ</v>
          </cell>
          <cell r="I103" t="str">
            <v>Logística de Suporte às reuniões Plenárias e das CTs dos Comitês PCJ</v>
          </cell>
          <cell r="J103" t="str">
            <v>Logística de Suporte às reuniões Plenárias e das CTs dos Comitês PCJ</v>
          </cell>
          <cell r="K103" t="str">
            <v>6.1.2.3</v>
          </cell>
          <cell r="L103" t="str">
            <v>GRH</v>
          </cell>
          <cell r="M103" t="str">
            <v>Eixo Temático 1: Apoio Operacional e Suporte Técnico</v>
          </cell>
          <cell r="N103" t="str">
            <v>Programa 1.2: Suporte Técnico e Logístico para os Comitês PCJ</v>
          </cell>
          <cell r="O103" t="str">
            <v xml:space="preserve">Investimento </v>
          </cell>
          <cell r="P103">
            <v>2022</v>
          </cell>
          <cell r="Q103" t="str">
            <v>3.1.1.1/2022</v>
          </cell>
          <cell r="R103">
            <v>395000</v>
          </cell>
        </row>
        <row r="104">
          <cell r="H104" t="str">
            <v>Logística de Suporte às reuniões Plenárias e das CTs dos Comitês PCJ</v>
          </cell>
          <cell r="I104" t="str">
            <v>Logística de Suporte às reuniões Plenárias e das CTs dos Comitês PCJ</v>
          </cell>
          <cell r="J104" t="str">
            <v>Logística de Suporte às reuniões Plenárias e das CTs dos Comitês PCJ</v>
          </cell>
          <cell r="K104" t="str">
            <v>6.1.2.3</v>
          </cell>
          <cell r="L104" t="str">
            <v>GRH</v>
          </cell>
          <cell r="M104" t="str">
            <v>Eixo Temático 1: Apoio Operacional e Suporte Técnico</v>
          </cell>
          <cell r="N104" t="str">
            <v>Programa 1.2: Suporte Técnico e Logístico para os Comitês PCJ</v>
          </cell>
          <cell r="O104" t="str">
            <v xml:space="preserve">Investimento </v>
          </cell>
          <cell r="P104">
            <v>2023</v>
          </cell>
          <cell r="Q104" t="str">
            <v>3.1.1.1/2023</v>
          </cell>
          <cell r="R104">
            <v>200000</v>
          </cell>
        </row>
        <row r="105">
          <cell r="H105" t="str">
            <v>Eventos especiais dos Comitês PCJ</v>
          </cell>
          <cell r="I105" t="str">
            <v>Eventos especiais dos Comitês PCJ</v>
          </cell>
          <cell r="J105" t="str">
            <v>Eventos especiais dos Comitês PCJ</v>
          </cell>
          <cell r="K105" t="str">
            <v>6.1.2.6</v>
          </cell>
          <cell r="L105" t="str">
            <v>GRH</v>
          </cell>
          <cell r="M105" t="str">
            <v>Eixo Temático 1: Apoio Operacional e Suporte Técnico</v>
          </cell>
          <cell r="N105" t="str">
            <v>Programa 1.2: Suporte Técnico e Logístico para os Comitês PCJ</v>
          </cell>
          <cell r="O105" t="str">
            <v xml:space="preserve">Investimento </v>
          </cell>
          <cell r="P105">
            <v>2023</v>
          </cell>
          <cell r="Q105" t="str">
            <v>3.1.1.2/2023</v>
          </cell>
          <cell r="R105">
            <v>300000</v>
          </cell>
        </row>
        <row r="106">
          <cell r="H106" t="str">
            <v>Logística de Suporte às reuniões Plenárias e das CTs dos Comitês PCJ</v>
          </cell>
          <cell r="I106" t="str">
            <v>Logística de Suporte às reuniões Plenárias e das CTs dos Comitês PCJ</v>
          </cell>
          <cell r="J106" t="str">
            <v>Logística de Suporte às reuniões Plenárias e das CTs dos Comitês PCJ</v>
          </cell>
          <cell r="K106" t="str">
            <v>6.1.2.3</v>
          </cell>
          <cell r="L106" t="str">
            <v>GRH</v>
          </cell>
          <cell r="M106" t="str">
            <v>Eixo Temático 1: Apoio Operacional e Suporte Técnico</v>
          </cell>
          <cell r="N106" t="str">
            <v>Programa 1.2: Suporte Técnico e Logístico para os Comitês PCJ</v>
          </cell>
          <cell r="O106" t="str">
            <v xml:space="preserve">Investimento </v>
          </cell>
          <cell r="P106">
            <v>2024</v>
          </cell>
          <cell r="Q106" t="str">
            <v>3.1.1.1/2024</v>
          </cell>
          <cell r="R106">
            <v>200000</v>
          </cell>
        </row>
        <row r="107">
          <cell r="H107" t="str">
            <v>Logística de Suporte às reuniões Plenárias e das CTs dos Comitês PCJ</v>
          </cell>
          <cell r="I107" t="str">
            <v>Logística de Suporte às reuniões Plenárias e das CTs dos Comitês PCJ</v>
          </cell>
          <cell r="J107" t="str">
            <v>Logística de Suporte às reuniões Plenárias e das CTs dos Comitês PCJ</v>
          </cell>
          <cell r="K107" t="str">
            <v>6.1.2.3</v>
          </cell>
          <cell r="L107" t="str">
            <v>GRH</v>
          </cell>
          <cell r="M107" t="str">
            <v>Eixo Temático 1: Apoio Operacional e Suporte Técnico</v>
          </cell>
          <cell r="N107" t="str">
            <v>Programa 1.2: Suporte Técnico e Logístico para os Comitês PCJ</v>
          </cell>
          <cell r="O107" t="str">
            <v xml:space="preserve">Investimento </v>
          </cell>
          <cell r="P107">
            <v>2025</v>
          </cell>
          <cell r="Q107" t="str">
            <v>3.1.1.1/2025</v>
          </cell>
          <cell r="R107">
            <v>200000</v>
          </cell>
        </row>
        <row r="108">
          <cell r="H108" t="str">
            <v>Prestação de serviços de assessoria técnico-administrativa visando apoio à execução e ao gerenciamento das atividades da Secretaria Executiva dos Comitês PCJ e das Câmaras Técnicas dos Comitês PCJ</v>
          </cell>
          <cell r="I108" t="str">
            <v>Logística de Suporte às reuniões Plenárias e das CTs dos Comitês PCJ</v>
          </cell>
          <cell r="J108" t="str">
            <v>Apoio operacional para a Secretaria Executiva dos Comitês PCJ</v>
          </cell>
          <cell r="K108" t="str">
            <v>6.1.2.1</v>
          </cell>
          <cell r="L108" t="str">
            <v>GRH</v>
          </cell>
          <cell r="M108" t="str">
            <v>Eixo Temático 1: Apoio Operacional e Suporte Técnico</v>
          </cell>
          <cell r="N108" t="str">
            <v>Programa 1.2: Suporte Técnico e Logístico para os Comitês PCJ</v>
          </cell>
          <cell r="O108" t="str">
            <v xml:space="preserve">Investimento </v>
          </cell>
          <cell r="P108">
            <v>2021</v>
          </cell>
          <cell r="Q108" t="str">
            <v>3.1.1.2/2021</v>
          </cell>
          <cell r="R108">
            <v>800000</v>
          </cell>
        </row>
        <row r="109">
          <cell r="H109" t="str">
            <v>Apoio operacional para a Secretaria Executiva dos Comitês PCJ</v>
          </cell>
          <cell r="I109" t="str">
            <v>Logística de Suporte às reuniões Plenárias e das CTs dos Comitês PCJ</v>
          </cell>
          <cell r="J109" t="str">
            <v>Apoio operacional para a Secretaria Executiva dos Comitês PCJ</v>
          </cell>
          <cell r="K109" t="str">
            <v>6.1.2.1</v>
          </cell>
          <cell r="L109" t="str">
            <v>GRH</v>
          </cell>
          <cell r="M109" t="str">
            <v>Eixo Temático 1: Apoio Operacional e Suporte Técnico</v>
          </cell>
          <cell r="N109" t="str">
            <v>Programa 1.2: Suporte Técnico e Logístico para os Comitês PCJ</v>
          </cell>
          <cell r="O109" t="str">
            <v xml:space="preserve">Investimento </v>
          </cell>
          <cell r="P109">
            <v>2022</v>
          </cell>
          <cell r="Q109" t="str">
            <v>3.1.1.2/2022</v>
          </cell>
          <cell r="R109">
            <v>878786.17200000014</v>
          </cell>
        </row>
        <row r="110">
          <cell r="H110" t="str">
            <v>Apoio operacional para a Secretaria Executiva dos Comitês PCJ</v>
          </cell>
          <cell r="I110" t="str">
            <v>Logística de Suporte às reuniões Plenárias e das CTs dos Comitês PCJ</v>
          </cell>
          <cell r="J110" t="str">
            <v>Apoio operacional para a Secretaria Executiva dos Comitês PCJ</v>
          </cell>
          <cell r="K110" t="str">
            <v>6.1.2.1</v>
          </cell>
          <cell r="L110" t="str">
            <v>GRH</v>
          </cell>
          <cell r="M110" t="str">
            <v>Eixo Temático 1: Apoio Operacional e Suporte Técnico</v>
          </cell>
          <cell r="N110" t="str">
            <v>Programa 1.2: Suporte Técnico e Logístico para os Comitês PCJ</v>
          </cell>
          <cell r="O110" t="str">
            <v xml:space="preserve">Investimento </v>
          </cell>
          <cell r="P110">
            <v>2023</v>
          </cell>
          <cell r="Q110" t="str">
            <v>3.1.1.2/2023</v>
          </cell>
          <cell r="R110">
            <v>840400</v>
          </cell>
        </row>
        <row r="111">
          <cell r="H111" t="str">
            <v>Apoio operacional para a Secretaria Executiva dos Comitês PCJ</v>
          </cell>
          <cell r="I111" t="str">
            <v>Logística de Suporte às reuniões Plenárias e das CTs dos Comitês PCJ</v>
          </cell>
          <cell r="J111" t="str">
            <v>Apoio operacional para a Secretaria Executiva dos Comitês PCJ</v>
          </cell>
          <cell r="K111" t="str">
            <v>6.1.2.1</v>
          </cell>
          <cell r="L111" t="str">
            <v>GRH</v>
          </cell>
          <cell r="M111" t="str">
            <v>Eixo Temático 1: Apoio Operacional e Suporte Técnico</v>
          </cell>
          <cell r="N111" t="str">
            <v>Programa 1.2: Suporte Técnico e Logístico para os Comitês PCJ</v>
          </cell>
          <cell r="O111" t="str">
            <v xml:space="preserve">Investimento </v>
          </cell>
          <cell r="P111">
            <v>2024</v>
          </cell>
          <cell r="Q111" t="str">
            <v>3.1.1.2/2024</v>
          </cell>
          <cell r="R111">
            <v>840400</v>
          </cell>
        </row>
        <row r="112">
          <cell r="H112" t="str">
            <v>Apoio operacional para a Secretaria Executiva dos Comitês PCJ</v>
          </cell>
          <cell r="I112" t="str">
            <v>Logística de Suporte às reuniões Plenárias e das CTs dos Comitês PCJ</v>
          </cell>
          <cell r="J112" t="str">
            <v>Apoio operacional para a Secretaria Executiva dos Comitês PCJ</v>
          </cell>
          <cell r="K112" t="str">
            <v>6.1.2.1</v>
          </cell>
          <cell r="L112" t="str">
            <v>GRH</v>
          </cell>
          <cell r="M112" t="str">
            <v>Eixo Temático 1: Apoio Operacional e Suporte Técnico</v>
          </cell>
          <cell r="N112" t="str">
            <v>Programa 1.2: Suporte Técnico e Logístico para os Comitês PCJ</v>
          </cell>
          <cell r="O112" t="str">
            <v xml:space="preserve">Investimento </v>
          </cell>
          <cell r="P112">
            <v>2025</v>
          </cell>
          <cell r="Q112" t="str">
            <v>3.1.1.2/2025</v>
          </cell>
          <cell r="R112">
            <v>840400</v>
          </cell>
        </row>
        <row r="113">
          <cell r="H113" t="str">
            <v>Prestação de serviços visando o apoio à integração dos Comitês PCJ Federal e PJ 1</v>
          </cell>
          <cell r="I113" t="str">
            <v>Logística de Suporte às reuniões Plenárias e das CTs dos Comitês PCJ</v>
          </cell>
          <cell r="J113" t="str">
            <v>Apoio operacional para acompanhamento de ações da porção mineira</v>
          </cell>
          <cell r="K113" t="str">
            <v>6.1.1.7</v>
          </cell>
          <cell r="L113" t="str">
            <v>GRH</v>
          </cell>
          <cell r="M113" t="str">
            <v>Eixo Temático 1: Apoio Operacional e Suporte Técnico</v>
          </cell>
          <cell r="N113" t="str">
            <v>Programa 1.1: Apoio operacional para a Agência das Bacias PCJ</v>
          </cell>
          <cell r="O113" t="str">
            <v xml:space="preserve">Investimento </v>
          </cell>
          <cell r="P113">
            <v>2021</v>
          </cell>
          <cell r="Q113" t="str">
            <v>3.1.1.3/2021</v>
          </cell>
          <cell r="R113">
            <v>340000</v>
          </cell>
        </row>
        <row r="114">
          <cell r="H114" t="str">
            <v>Apoio operacional para acompanhamento de ações da porção mineira</v>
          </cell>
          <cell r="I114" t="str">
            <v>Logística de Suporte às reuniões Plenárias e das CTs dos Comitês PCJ</v>
          </cell>
          <cell r="J114" t="str">
            <v>Apoio operacional para acompanhamento de ações da porção mineira</v>
          </cell>
          <cell r="K114" t="str">
            <v>6.1.1.7</v>
          </cell>
          <cell r="L114" t="str">
            <v>GRH</v>
          </cell>
          <cell r="M114" t="str">
            <v>Eixo Temático 1: Apoio Operacional e Suporte Técnico</v>
          </cell>
          <cell r="N114" t="str">
            <v>Programa 1.1: Apoio operacional para a Agência das Bacias PCJ</v>
          </cell>
          <cell r="O114" t="str">
            <v xml:space="preserve">Investimento </v>
          </cell>
          <cell r="P114">
            <v>2022</v>
          </cell>
          <cell r="Q114" t="str">
            <v>3.1.1.3/2022</v>
          </cell>
          <cell r="R114">
            <v>367200</v>
          </cell>
        </row>
        <row r="115">
          <cell r="H115" t="str">
            <v>Apoio operacional para acompanhamento de ações da porção mineira</v>
          </cell>
          <cell r="I115" t="str">
            <v>Logística de Suporte às reuniões Plenárias e das CTs dos Comitês PCJ</v>
          </cell>
          <cell r="J115" t="str">
            <v>Apoio operacional para acompanhamento de ações da porção mineira</v>
          </cell>
          <cell r="K115" t="str">
            <v>6.1.1.7</v>
          </cell>
          <cell r="L115" t="str">
            <v>GRH</v>
          </cell>
          <cell r="M115" t="str">
            <v>Eixo Temático 1: Apoio Operacional e Suporte Técnico</v>
          </cell>
          <cell r="N115" t="str">
            <v>Programa 1.1: Apoio operacional para a Agência das Bacias PCJ</v>
          </cell>
          <cell r="O115" t="str">
            <v xml:space="preserve">Investimento </v>
          </cell>
          <cell r="P115">
            <v>2023</v>
          </cell>
          <cell r="Q115" t="str">
            <v>3.1.1.3/2023</v>
          </cell>
          <cell r="R115">
            <v>374000</v>
          </cell>
        </row>
        <row r="116">
          <cell r="H116" t="str">
            <v>Apoio operacional para acompanhamento de ações da porção mineira</v>
          </cell>
          <cell r="I116" t="str">
            <v>Logística de Suporte às reuniões Plenárias e das CTs dos Comitês PCJ</v>
          </cell>
          <cell r="J116" t="str">
            <v>Apoio operacional para acompanhamento de ações da porção mineira</v>
          </cell>
          <cell r="K116" t="str">
            <v>6.1.1.7</v>
          </cell>
          <cell r="L116" t="str">
            <v>GRH</v>
          </cell>
          <cell r="M116" t="str">
            <v>Eixo Temático 1: Apoio Operacional e Suporte Técnico</v>
          </cell>
          <cell r="N116" t="str">
            <v>Programa 1.1: Apoio operacional para a Agência das Bacias PCJ</v>
          </cell>
          <cell r="O116" t="str">
            <v xml:space="preserve">Investimento </v>
          </cell>
          <cell r="P116">
            <v>2024</v>
          </cell>
          <cell r="Q116" t="str">
            <v>3.1.1.3/2024</v>
          </cell>
          <cell r="R116">
            <v>374000</v>
          </cell>
        </row>
        <row r="117">
          <cell r="H117" t="str">
            <v>Apoio operacional para acompanhamento de ações da porção mineira</v>
          </cell>
          <cell r="I117" t="str">
            <v>Logística de Suporte às reuniões Plenárias e das CTs dos Comitês PCJ</v>
          </cell>
          <cell r="J117" t="str">
            <v>Apoio operacional para acompanhamento de ações da porção mineira</v>
          </cell>
          <cell r="K117" t="str">
            <v>6.1.1.7</v>
          </cell>
          <cell r="L117" t="str">
            <v>GRH</v>
          </cell>
          <cell r="M117" t="str">
            <v>Eixo Temático 1: Apoio Operacional e Suporte Técnico</v>
          </cell>
          <cell r="N117" t="str">
            <v>Programa 1.1: Apoio operacional para a Agência das Bacias PCJ</v>
          </cell>
          <cell r="O117" t="str">
            <v xml:space="preserve">Investimento </v>
          </cell>
          <cell r="P117">
            <v>2025</v>
          </cell>
          <cell r="Q117" t="str">
            <v>3.1.1.3/2025</v>
          </cell>
          <cell r="R117">
            <v>394000</v>
          </cell>
        </row>
        <row r="118">
          <cell r="H118" t="str">
            <v>Fornecimento de licenças e  prestação de serviços de suporte em TI</v>
          </cell>
          <cell r="I118" t="str">
            <v>Manutenção de licenciamento de sistemas de TI</v>
          </cell>
          <cell r="J118" t="str">
            <v>Manutenção de licenciamento de sistemas de TI</v>
          </cell>
          <cell r="K118" t="str">
            <v>6.1.2.5</v>
          </cell>
          <cell r="L118" t="str">
            <v>GRH</v>
          </cell>
          <cell r="M118" t="str">
            <v>Eixo Temático 1: Apoio Operacional e Suporte Técnico</v>
          </cell>
          <cell r="N118" t="str">
            <v>Programa 1.2: Suporte Técnico e Logístico para os Comitês PCJ</v>
          </cell>
          <cell r="O118" t="str">
            <v xml:space="preserve">Investimento </v>
          </cell>
          <cell r="P118">
            <v>2021</v>
          </cell>
          <cell r="Q118" t="str">
            <v>3.1.2.1/2021</v>
          </cell>
          <cell r="R118">
            <v>500000</v>
          </cell>
        </row>
        <row r="119">
          <cell r="H119" t="str">
            <v>Manutenção de licenciamento de sistemas de TI</v>
          </cell>
          <cell r="I119" t="str">
            <v>Manutenção de licenciamento de sistemas de TI</v>
          </cell>
          <cell r="J119" t="str">
            <v>Manutenção de licenciamento de sistemas de TI</v>
          </cell>
          <cell r="K119" t="str">
            <v>6.1.2.5</v>
          </cell>
          <cell r="L119" t="str">
            <v>GRH</v>
          </cell>
          <cell r="M119" t="str">
            <v>Eixo Temático 1: Apoio Operacional e Suporte Técnico</v>
          </cell>
          <cell r="N119" t="str">
            <v>Programa 1.2: Suporte Técnico e Logístico para os Comitês PCJ</v>
          </cell>
          <cell r="O119" t="str">
            <v xml:space="preserve">Investimento </v>
          </cell>
          <cell r="P119">
            <v>2022</v>
          </cell>
          <cell r="Q119" t="str">
            <v>3.1.2.1/2022</v>
          </cell>
          <cell r="R119">
            <v>1535935.43</v>
          </cell>
        </row>
        <row r="120">
          <cell r="H120" t="str">
            <v>Manutenção de licenciamento de sistemas de TI</v>
          </cell>
          <cell r="I120" t="str">
            <v>Manutenção de licenciamento de sistemas de TI</v>
          </cell>
          <cell r="J120" t="str">
            <v>Manutenção de licenciamento de sistemas de TI</v>
          </cell>
          <cell r="K120" t="str">
            <v>6.1.2.5</v>
          </cell>
          <cell r="L120" t="str">
            <v>GRH</v>
          </cell>
          <cell r="M120" t="str">
            <v>Eixo Temático 1: Apoio Operacional e Suporte Técnico</v>
          </cell>
          <cell r="N120" t="str">
            <v>Programa 1.2: Suporte Técnico e Logístico para os Comitês PCJ</v>
          </cell>
          <cell r="O120" t="str">
            <v xml:space="preserve">Investimento </v>
          </cell>
          <cell r="P120">
            <v>2023</v>
          </cell>
          <cell r="Q120" t="str">
            <v>3.1.2.1/2023</v>
          </cell>
          <cell r="R120">
            <v>500500</v>
          </cell>
        </row>
        <row r="121">
          <cell r="H121" t="str">
            <v>Manutenção de licenciamento de sistemas de TI</v>
          </cell>
          <cell r="I121" t="str">
            <v>Manutenção de licenciamento de sistemas de TI</v>
          </cell>
          <cell r="J121" t="str">
            <v>Manutenção de licenciamento de sistemas de TI</v>
          </cell>
          <cell r="K121" t="str">
            <v>6.1.2.5</v>
          </cell>
          <cell r="L121" t="str">
            <v>GRH</v>
          </cell>
          <cell r="M121" t="str">
            <v>Eixo Temático 1: Apoio Operacional e Suporte Técnico</v>
          </cell>
          <cell r="N121" t="str">
            <v>Programa 1.2: Suporte Técnico e Logístico para os Comitês PCJ</v>
          </cell>
          <cell r="O121" t="str">
            <v xml:space="preserve">Investimento </v>
          </cell>
          <cell r="P121">
            <v>2024</v>
          </cell>
          <cell r="Q121" t="str">
            <v>3.1.2.1/2024</v>
          </cell>
          <cell r="R121">
            <v>500500</v>
          </cell>
        </row>
        <row r="122">
          <cell r="H122" t="str">
            <v>Manutenção de licenciamento de sistemas de TI</v>
          </cell>
          <cell r="I122" t="str">
            <v>Manutenção de licenciamento de sistemas de TI</v>
          </cell>
          <cell r="J122" t="str">
            <v>Manutenção de licenciamento de sistemas de TI</v>
          </cell>
          <cell r="K122" t="str">
            <v>6.1.2.5</v>
          </cell>
          <cell r="L122" t="str">
            <v>GRH</v>
          </cell>
          <cell r="M122" t="str">
            <v>Eixo Temático 1: Apoio Operacional e Suporte Técnico</v>
          </cell>
          <cell r="N122" t="str">
            <v>Programa 1.2: Suporte Técnico e Logístico para os Comitês PCJ</v>
          </cell>
          <cell r="O122" t="str">
            <v xml:space="preserve">Investimento </v>
          </cell>
          <cell r="P122">
            <v>2025</v>
          </cell>
          <cell r="Q122" t="str">
            <v>3.1.2.1/2025</v>
          </cell>
          <cell r="R122">
            <v>500500</v>
          </cell>
        </row>
        <row r="123">
          <cell r="H123" t="str">
            <v>Prestação de serviços especializados em operação, suporte, manutenção, desenvolvimento de projetos de sistemas e infraestrutura de tecnologia da informação- TI</v>
          </cell>
          <cell r="I123" t="str">
            <v>Manutenção de licenciamento de sistemas de TI</v>
          </cell>
          <cell r="J123" t="str">
            <v>Apoio operacional para a Área de Tecnologia da Informação - TI</v>
          </cell>
          <cell r="K123" t="str">
            <v>6.1.1.1</v>
          </cell>
          <cell r="L123" t="str">
            <v>GRH</v>
          </cell>
          <cell r="M123" t="str">
            <v>Eixo Temático 1: Apoio Operacional e Suporte Técnico</v>
          </cell>
          <cell r="N123" t="str">
            <v>Programa 1.1: Apoio operacional para a Agência das Bacias PCJ</v>
          </cell>
          <cell r="O123" t="str">
            <v xml:space="preserve">Investimento </v>
          </cell>
          <cell r="P123">
            <v>2021</v>
          </cell>
          <cell r="Q123" t="str">
            <v>3.1.2.2/2021</v>
          </cell>
          <cell r="R123">
            <v>850000</v>
          </cell>
        </row>
        <row r="124">
          <cell r="H124" t="str">
            <v>Apoio operacional para a Área de Tecnologia da Informação - TI</v>
          </cell>
          <cell r="I124" t="str">
            <v>Manutenção de licenciamento de sistemas de TI</v>
          </cell>
          <cell r="J124" t="str">
            <v>Apoio operacional para a Área de Tecnologia da Informação - TI</v>
          </cell>
          <cell r="K124" t="str">
            <v>6.1.1.1</v>
          </cell>
          <cell r="L124" t="str">
            <v>GRH</v>
          </cell>
          <cell r="M124" t="str">
            <v>Eixo Temático 1: Apoio Operacional e Suporte Técnico</v>
          </cell>
          <cell r="N124" t="str">
            <v>Programa 1.1: Apoio operacional para a Agência das Bacias PCJ</v>
          </cell>
          <cell r="O124" t="str">
            <v xml:space="preserve">Investimento </v>
          </cell>
          <cell r="P124">
            <v>2022</v>
          </cell>
          <cell r="Q124" t="str">
            <v>3.1.2.2/2022</v>
          </cell>
          <cell r="R124">
            <v>707551.20000000007</v>
          </cell>
        </row>
        <row r="125">
          <cell r="H125" t="str">
            <v>Prestação de serviços especializados em operação, suporte, manutenção, desenvolvimento de projetos de sistemas e infraestrutura de tecnologia da informação- TI</v>
          </cell>
          <cell r="I125" t="str">
            <v>Manutenção de licenciamento de sistemas de TI</v>
          </cell>
          <cell r="J125" t="str">
            <v>Apoio operacional para a Área de Tecnologia da Informação - TI</v>
          </cell>
          <cell r="K125" t="str">
            <v>6.1.1.1</v>
          </cell>
          <cell r="L125" t="str">
            <v>GRH</v>
          </cell>
          <cell r="M125" t="str">
            <v>Eixo Temático 1: Apoio Operacional e Suporte Técnico</v>
          </cell>
          <cell r="N125" t="str">
            <v>Programa 1.1: Apoio operacional para a Agência das Bacias PCJ</v>
          </cell>
          <cell r="O125" t="str">
            <v xml:space="preserve">Investimento </v>
          </cell>
          <cell r="P125">
            <v>2023</v>
          </cell>
          <cell r="Q125" t="str">
            <v>3.1.2.2/2023</v>
          </cell>
          <cell r="R125">
            <v>904200</v>
          </cell>
        </row>
        <row r="126">
          <cell r="H126" t="str">
            <v>Prestação de serviços especializados em operação, suporte, manutenção, desenvolvimento de projetos de sistemas e infraestrutura de tecnologia da informação- TI</v>
          </cell>
          <cell r="I126" t="str">
            <v>Manutenção de licenciamento de sistemas de TI</v>
          </cell>
          <cell r="J126" t="str">
            <v>Apoio operacional para a Área de Tecnologia da Informação - TI</v>
          </cell>
          <cell r="K126" t="str">
            <v>6.1.1.1</v>
          </cell>
          <cell r="L126" t="str">
            <v>GRH</v>
          </cell>
          <cell r="M126" t="str">
            <v>Eixo Temático 1: Apoio Operacional e Suporte Técnico</v>
          </cell>
          <cell r="N126" t="str">
            <v>Programa 1.1: Apoio operacional para a Agência das Bacias PCJ</v>
          </cell>
          <cell r="O126" t="str">
            <v xml:space="preserve">Investimento </v>
          </cell>
          <cell r="P126">
            <v>2024</v>
          </cell>
          <cell r="Q126" t="str">
            <v>3.1.2.2/2024</v>
          </cell>
          <cell r="R126">
            <v>904200</v>
          </cell>
        </row>
        <row r="127">
          <cell r="H127" t="str">
            <v>Prestação de serviços especializados em operação, suporte, manutenção, desenvolvimento de projetos de sistemas e infraestrutura de tecnologia da informação- TI</v>
          </cell>
          <cell r="I127" t="str">
            <v>Manutenção de licenciamento de sistemas de TI</v>
          </cell>
          <cell r="J127" t="str">
            <v>Apoio operacional para a Área de Tecnologia da Informação - TI</v>
          </cell>
          <cell r="K127" t="str">
            <v>6.1.1.1</v>
          </cell>
          <cell r="L127" t="str">
            <v>GRH</v>
          </cell>
          <cell r="M127" t="str">
            <v>Eixo Temático 1: Apoio Operacional e Suporte Técnico</v>
          </cell>
          <cell r="N127" t="str">
            <v>Programa 1.1: Apoio operacional para a Agência das Bacias PCJ</v>
          </cell>
          <cell r="O127" t="str">
            <v xml:space="preserve">Investimento </v>
          </cell>
          <cell r="P127">
            <v>2025</v>
          </cell>
          <cell r="Q127" t="str">
            <v>3.1.2.2/2025</v>
          </cell>
          <cell r="R127">
            <v>924200</v>
          </cell>
        </row>
        <row r="128">
          <cell r="H128" t="str">
            <v>Pagamento de despesas de viagens de membros dos Comitês PCJ</v>
          </cell>
          <cell r="I128" t="str">
            <v>Participação de membros dos Comitês PCJ em eventos internos das CTs e eventos externos</v>
          </cell>
          <cell r="J128" t="str">
            <v>Participação de membros dos Comitês PCJ em eventos internos das CTs e eventos externos</v>
          </cell>
          <cell r="K128" t="str">
            <v>6.1.2.4</v>
          </cell>
          <cell r="L128" t="str">
            <v>GRH</v>
          </cell>
          <cell r="M128" t="str">
            <v>Eixo Temático 1: Apoio Operacional e Suporte Técnico</v>
          </cell>
          <cell r="N128" t="str">
            <v>Programa 1.2: Suporte Técnico e Logístico para os Comitês PCJ</v>
          </cell>
          <cell r="O128" t="str">
            <v xml:space="preserve">Investimento </v>
          </cell>
          <cell r="P128">
            <v>2021</v>
          </cell>
          <cell r="Q128" t="str">
            <v>3.1.3.1/2021</v>
          </cell>
          <cell r="R128">
            <v>200000</v>
          </cell>
        </row>
        <row r="129">
          <cell r="H129" t="str">
            <v>Participação de membros dos Comitês PCJ em eventos internos das CTs e eventos externos</v>
          </cell>
          <cell r="I129" t="str">
            <v>Participação de membros dos Comitês PCJ em eventos internos das CTs e eventos externos</v>
          </cell>
          <cell r="J129" t="str">
            <v>Participação de membros dos Comitês PCJ em eventos internos das CTs e eventos externos</v>
          </cell>
          <cell r="K129" t="str">
            <v>6.1.2.4</v>
          </cell>
          <cell r="L129" t="str">
            <v>GRH</v>
          </cell>
          <cell r="M129" t="str">
            <v>Eixo Temático 1: Apoio Operacional e Suporte Técnico</v>
          </cell>
          <cell r="N129" t="str">
            <v>Programa 1.2: Suporte Técnico e Logístico para os Comitês PCJ</v>
          </cell>
          <cell r="O129" t="str">
            <v xml:space="preserve">Investimento </v>
          </cell>
          <cell r="P129">
            <v>2022</v>
          </cell>
          <cell r="Q129" t="str">
            <v>3.1.3.1/2022</v>
          </cell>
          <cell r="R129">
            <v>237580.2</v>
          </cell>
        </row>
        <row r="130">
          <cell r="H130" t="str">
            <v>Participação de membros dos Comitês PCJ em eventos internos das CTs e eventos externos</v>
          </cell>
          <cell r="I130" t="str">
            <v>Participação de membros dos Comitês PCJ em eventos internos das CTs e eventos externos</v>
          </cell>
          <cell r="J130" t="str">
            <v>Participação de membros dos Comitês PCJ em eventos internos das CTs e eventos externos</v>
          </cell>
          <cell r="K130" t="str">
            <v>6.1.2.4</v>
          </cell>
          <cell r="L130" t="str">
            <v>GRH</v>
          </cell>
          <cell r="M130" t="str">
            <v>Eixo Temático 1: Apoio Operacional e Suporte Técnico</v>
          </cell>
          <cell r="N130" t="str">
            <v>Programa 1.2: Suporte Técnico e Logístico para os Comitês PCJ</v>
          </cell>
          <cell r="O130" t="str">
            <v xml:space="preserve">Investimento </v>
          </cell>
          <cell r="P130">
            <v>2023</v>
          </cell>
          <cell r="Q130" t="str">
            <v>3.1.3.1/2023</v>
          </cell>
          <cell r="R130">
            <v>200000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9"/>
  <sheetViews>
    <sheetView tabSelected="1" zoomScale="60" zoomScaleNormal="60" workbookViewId="0">
      <pane ySplit="1" topLeftCell="A2" activePane="bottomLeft" state="frozen"/>
      <selection pane="bottomLeft" activeCell="G13" sqref="G13"/>
    </sheetView>
  </sheetViews>
  <sheetFormatPr defaultColWidth="0" defaultRowHeight="15" customHeight="1" x14ac:dyDescent="0.25"/>
  <cols>
    <col min="1" max="1" width="22.09765625" customWidth="1"/>
    <col min="2" max="3" width="22.69921875" customWidth="1"/>
    <col min="4" max="4" width="17.8984375" customWidth="1"/>
    <col min="5" max="7" width="13.69921875" customWidth="1"/>
    <col min="8" max="8" width="24" customWidth="1"/>
    <col min="9" max="10" width="20" style="95" bestFit="1" customWidth="1"/>
    <col min="11" max="11" width="18.3984375" style="96" bestFit="1" customWidth="1"/>
    <col min="12" max="12" width="13.69921875" style="95" customWidth="1"/>
    <col min="13" max="13" width="17.09765625" style="95" customWidth="1"/>
    <col min="14" max="14" width="24.19921875" style="96" hidden="1" customWidth="1"/>
    <col min="15" max="15" width="23.3984375" style="96" hidden="1" customWidth="1"/>
    <col min="16" max="24" width="7.69921875" style="96" hidden="1" customWidth="1"/>
    <col min="25" max="16384" width="12.59765625" style="96" hidden="1"/>
  </cols>
  <sheetData>
    <row r="1" spans="1:24" ht="55.8" thickBot="1" x14ac:dyDescent="0.3">
      <c r="A1" s="62" t="s">
        <v>0</v>
      </c>
      <c r="B1" s="62" t="s">
        <v>1</v>
      </c>
      <c r="C1" s="63" t="s">
        <v>2</v>
      </c>
      <c r="D1" s="62" t="s">
        <v>3</v>
      </c>
      <c r="E1" s="64" t="s">
        <v>4</v>
      </c>
      <c r="F1" s="65" t="s">
        <v>5</v>
      </c>
      <c r="G1" s="63" t="s">
        <v>6</v>
      </c>
      <c r="H1" s="63" t="s">
        <v>7</v>
      </c>
      <c r="I1" s="88" t="s">
        <v>8</v>
      </c>
      <c r="J1" s="88" t="s">
        <v>9</v>
      </c>
      <c r="K1" s="88" t="s">
        <v>10</v>
      </c>
      <c r="L1" s="89" t="s">
        <v>11</v>
      </c>
      <c r="M1" s="89" t="s">
        <v>12</v>
      </c>
      <c r="N1" s="99"/>
      <c r="O1" s="100"/>
      <c r="P1" s="99"/>
      <c r="Q1" s="100"/>
      <c r="R1" s="100"/>
      <c r="S1" s="100"/>
      <c r="T1" s="100"/>
      <c r="U1" s="100"/>
      <c r="V1" s="100"/>
      <c r="W1" s="100"/>
      <c r="X1" s="100"/>
    </row>
    <row r="2" spans="1:24" customFormat="1" ht="69.599999999999994" thickBot="1" x14ac:dyDescent="0.35">
      <c r="A2" s="1" t="s">
        <v>13</v>
      </c>
      <c r="B2" s="57" t="s">
        <v>14</v>
      </c>
      <c r="C2" s="57" t="s">
        <v>15</v>
      </c>
      <c r="D2" s="57" t="s">
        <v>16</v>
      </c>
      <c r="E2" s="57" t="s">
        <v>17</v>
      </c>
      <c r="F2" s="57" t="s">
        <v>18</v>
      </c>
      <c r="G2" s="57" t="s">
        <v>19</v>
      </c>
      <c r="H2" s="57" t="s">
        <v>20</v>
      </c>
      <c r="I2" s="102">
        <v>1322666.92</v>
      </c>
      <c r="J2" s="102">
        <v>1936400.85</v>
      </c>
      <c r="K2" s="103">
        <f t="shared" ref="K2:K61" si="0">SUM(I2:J2)</f>
        <v>3259067.77</v>
      </c>
      <c r="L2" s="57" t="s">
        <v>21</v>
      </c>
      <c r="M2" s="57"/>
      <c r="N2" s="2"/>
      <c r="O2" s="3"/>
      <c r="P2" s="4"/>
      <c r="Q2" s="5"/>
      <c r="R2" s="5"/>
      <c r="S2" s="5"/>
      <c r="T2" s="5"/>
      <c r="U2" s="5"/>
      <c r="V2" s="5"/>
      <c r="W2" s="5"/>
      <c r="X2" s="5"/>
    </row>
    <row r="3" spans="1:24" customFormat="1" ht="24.75" customHeight="1" thickBot="1" x14ac:dyDescent="0.35">
      <c r="A3" s="1" t="s">
        <v>22</v>
      </c>
      <c r="B3" s="2" t="s">
        <v>23</v>
      </c>
      <c r="C3" s="2" t="s">
        <v>24</v>
      </c>
      <c r="D3" s="2" t="str">
        <f ca="1">VLOOKUP($D3,'[1]PAPI FEHIDRO'!$D:$L,5,FALSE)</f>
        <v>Município</v>
      </c>
      <c r="E3" s="2" t="s">
        <v>25</v>
      </c>
      <c r="F3" s="2" t="s">
        <v>26</v>
      </c>
      <c r="G3" s="2" t="s">
        <v>25</v>
      </c>
      <c r="H3" s="2" t="s">
        <v>27</v>
      </c>
      <c r="I3" s="104">
        <v>555502.43000000005</v>
      </c>
      <c r="J3" s="104">
        <v>0</v>
      </c>
      <c r="K3" s="103">
        <f t="shared" si="0"/>
        <v>555502.43000000005</v>
      </c>
      <c r="L3" s="2" t="s">
        <v>21</v>
      </c>
      <c r="M3" s="2"/>
      <c r="N3" s="3"/>
      <c r="O3" s="3"/>
      <c r="P3" s="4"/>
      <c r="Q3" s="5"/>
      <c r="R3" s="5"/>
      <c r="S3" s="5"/>
      <c r="T3" s="5"/>
      <c r="U3" s="5"/>
      <c r="V3" s="5"/>
      <c r="W3" s="5"/>
      <c r="X3" s="5"/>
    </row>
    <row r="4" spans="1:24" customFormat="1" ht="24.75" customHeight="1" thickBot="1" x14ac:dyDescent="0.35">
      <c r="A4" s="1" t="s">
        <v>33</v>
      </c>
      <c r="B4" s="2" t="s">
        <v>34</v>
      </c>
      <c r="C4" s="2" t="s">
        <v>35</v>
      </c>
      <c r="D4" s="2" t="str">
        <f ca="1">VLOOKUP($D4,'[1]PAPI FEHIDRO'!$D:$L,5,FALSE)</f>
        <v>Bacia</v>
      </c>
      <c r="E4" s="2" t="s">
        <v>36</v>
      </c>
      <c r="F4" s="2" t="s">
        <v>18</v>
      </c>
      <c r="G4" s="2" t="s">
        <v>37</v>
      </c>
      <c r="H4" s="2" t="s">
        <v>38</v>
      </c>
      <c r="I4" s="104">
        <v>0</v>
      </c>
      <c r="J4" s="104">
        <v>450000</v>
      </c>
      <c r="K4" s="103">
        <f t="shared" si="0"/>
        <v>450000</v>
      </c>
      <c r="L4" s="2" t="s">
        <v>39</v>
      </c>
      <c r="M4" s="2"/>
      <c r="N4" s="3"/>
      <c r="O4" s="3"/>
      <c r="P4" s="4"/>
      <c r="Q4" s="5"/>
      <c r="R4" s="5"/>
      <c r="S4" s="5"/>
      <c r="T4" s="5"/>
      <c r="U4" s="5"/>
      <c r="V4" s="5"/>
      <c r="W4" s="5"/>
      <c r="X4" s="5"/>
    </row>
    <row r="5" spans="1:24" customFormat="1" ht="24.75" customHeight="1" thickBot="1" x14ac:dyDescent="0.35">
      <c r="A5" s="1" t="s">
        <v>33</v>
      </c>
      <c r="B5" s="2" t="s">
        <v>40</v>
      </c>
      <c r="C5" s="2" t="s">
        <v>41</v>
      </c>
      <c r="D5" s="2" t="str">
        <f ca="1">VLOOKUP($D5,'[1]PAPI FEHIDRO'!$D:$L,5,FALSE)</f>
        <v>Bacia</v>
      </c>
      <c r="E5" s="2" t="s">
        <v>36</v>
      </c>
      <c r="F5" s="2" t="s">
        <v>18</v>
      </c>
      <c r="G5" s="2" t="s">
        <v>37</v>
      </c>
      <c r="H5" s="2" t="s">
        <v>38</v>
      </c>
      <c r="I5" s="104">
        <v>700000</v>
      </c>
      <c r="J5" s="104">
        <v>700000</v>
      </c>
      <c r="K5" s="103">
        <f t="shared" si="0"/>
        <v>1400000</v>
      </c>
      <c r="L5" s="2" t="s">
        <v>39</v>
      </c>
      <c r="M5" s="2"/>
      <c r="N5" s="3"/>
      <c r="O5" s="3"/>
      <c r="P5" s="4"/>
      <c r="Q5" s="5"/>
      <c r="R5" s="5"/>
      <c r="S5" s="5"/>
      <c r="T5" s="5"/>
      <c r="U5" s="5"/>
      <c r="V5" s="5"/>
      <c r="W5" s="5"/>
      <c r="X5" s="5"/>
    </row>
    <row r="6" spans="1:24" customFormat="1" ht="24.75" customHeight="1" thickBot="1" x14ac:dyDescent="0.35">
      <c r="A6" s="1" t="s">
        <v>13</v>
      </c>
      <c r="B6" s="2" t="s">
        <v>42</v>
      </c>
      <c r="C6" s="2" t="s">
        <v>43</v>
      </c>
      <c r="D6" s="2" t="str">
        <f ca="1">VLOOKUP($D6,'[1]PAPI FEHIDRO'!$D:$L,5,FALSE)</f>
        <v>Bacia</v>
      </c>
      <c r="E6" s="2" t="s">
        <v>36</v>
      </c>
      <c r="F6" s="2" t="s">
        <v>18</v>
      </c>
      <c r="G6" s="2" t="s">
        <v>37</v>
      </c>
      <c r="H6" s="2" t="s">
        <v>38</v>
      </c>
      <c r="I6" s="104">
        <v>1513325.7216</v>
      </c>
      <c r="J6" s="104">
        <v>0</v>
      </c>
      <c r="K6" s="103">
        <f t="shared" si="0"/>
        <v>1513325.7216</v>
      </c>
      <c r="L6" s="2" t="s">
        <v>39</v>
      </c>
      <c r="M6" s="2"/>
      <c r="N6" s="3"/>
      <c r="O6" s="3"/>
      <c r="P6" s="4"/>
      <c r="Q6" s="5"/>
      <c r="R6" s="5"/>
      <c r="S6" s="5"/>
      <c r="T6" s="5"/>
      <c r="U6" s="5"/>
      <c r="V6" s="5"/>
      <c r="W6" s="5"/>
      <c r="X6" s="5"/>
    </row>
    <row r="7" spans="1:24" customFormat="1" ht="24.75" customHeight="1" thickBot="1" x14ac:dyDescent="0.35">
      <c r="A7" s="1" t="s">
        <v>44</v>
      </c>
      <c r="B7" s="2" t="s">
        <v>45</v>
      </c>
      <c r="C7" s="2" t="s">
        <v>46</v>
      </c>
      <c r="D7" s="2" t="str">
        <f ca="1">VLOOKUP($D7,'[1]PAPI FEHIDRO'!$D:$L,5,FALSE)</f>
        <v>Bacia</v>
      </c>
      <c r="E7" s="2" t="s">
        <v>36</v>
      </c>
      <c r="F7" s="2" t="s">
        <v>18</v>
      </c>
      <c r="G7" s="2" t="s">
        <v>25</v>
      </c>
      <c r="H7" s="2" t="s">
        <v>47</v>
      </c>
      <c r="I7" s="104">
        <v>0</v>
      </c>
      <c r="J7" s="104">
        <v>900000</v>
      </c>
      <c r="K7" s="103">
        <f t="shared" si="0"/>
        <v>900000</v>
      </c>
      <c r="L7" s="2" t="s">
        <v>39</v>
      </c>
      <c r="M7" s="2"/>
      <c r="N7" s="3"/>
      <c r="O7" s="3"/>
      <c r="P7" s="4"/>
      <c r="Q7" s="5"/>
      <c r="R7" s="5"/>
      <c r="S7" s="5"/>
      <c r="T7" s="5"/>
      <c r="U7" s="5"/>
      <c r="V7" s="5"/>
      <c r="W7" s="5"/>
      <c r="X7" s="5"/>
    </row>
    <row r="8" spans="1:24" customFormat="1" ht="40.5" customHeight="1" thickBot="1" x14ac:dyDescent="0.35">
      <c r="A8" s="1" t="s">
        <v>13</v>
      </c>
      <c r="B8" s="2" t="s">
        <v>48</v>
      </c>
      <c r="C8" s="2" t="s">
        <v>49</v>
      </c>
      <c r="D8" s="2" t="str">
        <f ca="1">VLOOKUP($D8,'[1]PAPI FEHIDRO'!$D:$L,5,FALSE)</f>
        <v>Município</v>
      </c>
      <c r="E8" s="2" t="s">
        <v>25</v>
      </c>
      <c r="F8" s="2" t="s">
        <v>18</v>
      </c>
      <c r="G8" s="2" t="s">
        <v>25</v>
      </c>
      <c r="H8" s="2" t="s">
        <v>50</v>
      </c>
      <c r="I8" s="104">
        <v>0</v>
      </c>
      <c r="J8" s="104">
        <v>0</v>
      </c>
      <c r="K8" s="103">
        <f t="shared" si="0"/>
        <v>0</v>
      </c>
      <c r="L8" s="2" t="s">
        <v>39</v>
      </c>
      <c r="M8" s="2"/>
      <c r="N8" s="3"/>
      <c r="O8" s="3"/>
      <c r="P8" s="4"/>
      <c r="Q8" s="5"/>
      <c r="R8" s="5"/>
      <c r="S8" s="5"/>
      <c r="T8" s="5"/>
      <c r="U8" s="5"/>
      <c r="V8" s="5"/>
      <c r="W8" s="5"/>
      <c r="X8" s="5"/>
    </row>
    <row r="9" spans="1:24" customFormat="1" ht="24.75" customHeight="1" thickBot="1" x14ac:dyDescent="0.35">
      <c r="A9" s="1" t="s">
        <v>13</v>
      </c>
      <c r="B9" s="2" t="s">
        <v>51</v>
      </c>
      <c r="C9" s="2" t="s">
        <v>52</v>
      </c>
      <c r="D9" s="2" t="str">
        <f ca="1">VLOOKUP($D9,'[1]PAPI FEHIDRO'!$D:$L,5,FALSE)</f>
        <v>Município</v>
      </c>
      <c r="E9" s="2" t="s">
        <v>53</v>
      </c>
      <c r="F9" s="2" t="s">
        <v>18</v>
      </c>
      <c r="G9" s="2" t="s">
        <v>19</v>
      </c>
      <c r="H9" s="2" t="s">
        <v>20</v>
      </c>
      <c r="I9" s="104">
        <v>0</v>
      </c>
      <c r="J9" s="104">
        <v>4800000</v>
      </c>
      <c r="K9" s="103">
        <f t="shared" si="0"/>
        <v>4800000</v>
      </c>
      <c r="L9" s="2" t="s">
        <v>39</v>
      </c>
      <c r="M9" s="2"/>
      <c r="N9" s="3"/>
      <c r="O9" s="3"/>
      <c r="P9" s="4"/>
      <c r="Q9" s="5"/>
      <c r="R9" s="5"/>
      <c r="S9" s="5"/>
      <c r="T9" s="5"/>
      <c r="U9" s="5"/>
      <c r="V9" s="5"/>
      <c r="W9" s="5"/>
      <c r="X9" s="5"/>
    </row>
    <row r="10" spans="1:24" customFormat="1" ht="24.75" customHeight="1" thickBot="1" x14ac:dyDescent="0.35">
      <c r="A10" s="1" t="s">
        <v>13</v>
      </c>
      <c r="B10" s="2" t="s">
        <v>54</v>
      </c>
      <c r="C10" s="2" t="s">
        <v>55</v>
      </c>
      <c r="D10" s="2" t="str">
        <f ca="1">VLOOKUP($D10,'[1]PAPI FEHIDRO'!$D:$L,5,FALSE)</f>
        <v>Município</v>
      </c>
      <c r="E10" s="2" t="s">
        <v>25</v>
      </c>
      <c r="F10" s="2" t="s">
        <v>18</v>
      </c>
      <c r="G10" s="2" t="s">
        <v>19</v>
      </c>
      <c r="H10" s="2" t="s">
        <v>20</v>
      </c>
      <c r="I10" s="104">
        <f>745653.53+500000</f>
        <v>1245653.53</v>
      </c>
      <c r="J10" s="104">
        <v>1000000</v>
      </c>
      <c r="K10" s="103">
        <f t="shared" si="0"/>
        <v>2245653.5300000003</v>
      </c>
      <c r="L10" s="2" t="s">
        <v>39</v>
      </c>
      <c r="M10" s="2"/>
      <c r="N10" s="3"/>
      <c r="O10" s="3"/>
      <c r="P10" s="4"/>
      <c r="Q10" s="5"/>
      <c r="R10" s="5"/>
      <c r="S10" s="5"/>
      <c r="T10" s="5"/>
      <c r="U10" s="5"/>
      <c r="V10" s="5"/>
      <c r="W10" s="5"/>
      <c r="X10" s="5"/>
    </row>
    <row r="11" spans="1:24" customFormat="1" ht="24.75" customHeight="1" thickBot="1" x14ac:dyDescent="0.35">
      <c r="A11" s="1" t="s">
        <v>13</v>
      </c>
      <c r="B11" s="2" t="s">
        <v>54</v>
      </c>
      <c r="C11" s="2" t="s">
        <v>56</v>
      </c>
      <c r="D11" s="2" t="str">
        <f ca="1">VLOOKUP($D11,'[1]PAPI FEHIDRO'!$D:$L,5,FALSE)</f>
        <v>Município</v>
      </c>
      <c r="E11" s="2" t="s">
        <v>53</v>
      </c>
      <c r="F11" s="2" t="s">
        <v>18</v>
      </c>
      <c r="G11" s="2" t="s">
        <v>19</v>
      </c>
      <c r="H11" s="2" t="s">
        <v>20</v>
      </c>
      <c r="I11" s="104">
        <f>616222.97+500000</f>
        <v>1116222.97</v>
      </c>
      <c r="J11" s="104">
        <v>0</v>
      </c>
      <c r="K11" s="103">
        <f t="shared" si="0"/>
        <v>1116222.97</v>
      </c>
      <c r="L11" s="2" t="s">
        <v>39</v>
      </c>
      <c r="M11" s="2"/>
      <c r="N11" s="3"/>
      <c r="O11" s="3"/>
      <c r="P11" s="4"/>
      <c r="Q11" s="5"/>
      <c r="R11" s="5"/>
      <c r="S11" s="5"/>
      <c r="T11" s="5"/>
      <c r="U11" s="5"/>
      <c r="V11" s="5"/>
      <c r="W11" s="5"/>
      <c r="X11" s="5"/>
    </row>
    <row r="12" spans="1:24" customFormat="1" ht="24.75" customHeight="1" thickBot="1" x14ac:dyDescent="0.35">
      <c r="A12" s="1" t="s">
        <v>33</v>
      </c>
      <c r="B12" s="2" t="s">
        <v>57</v>
      </c>
      <c r="C12" s="2" t="s">
        <v>58</v>
      </c>
      <c r="D12" s="2" t="str">
        <f ca="1">VLOOKUP($D12,'[1]PAPI FEHIDRO'!$D:$L,5,FALSE)</f>
        <v>Bacia</v>
      </c>
      <c r="E12" s="2" t="s">
        <v>36</v>
      </c>
      <c r="F12" s="2" t="s">
        <v>18</v>
      </c>
      <c r="G12" s="2" t="s">
        <v>37</v>
      </c>
      <c r="H12" s="2" t="s">
        <v>59</v>
      </c>
      <c r="I12" s="104">
        <v>550000</v>
      </c>
      <c r="J12" s="104">
        <v>2745734.1666666688</v>
      </c>
      <c r="K12" s="103">
        <f t="shared" si="0"/>
        <v>3295734.1666666688</v>
      </c>
      <c r="L12" s="2" t="s">
        <v>39</v>
      </c>
      <c r="M12" s="2"/>
      <c r="N12" s="3"/>
      <c r="O12" s="3"/>
      <c r="P12" s="4"/>
      <c r="Q12" s="5"/>
      <c r="R12" s="5"/>
      <c r="S12" s="5"/>
      <c r="T12" s="5"/>
      <c r="U12" s="5"/>
      <c r="V12" s="5"/>
      <c r="W12" s="5"/>
      <c r="X12" s="5"/>
    </row>
    <row r="13" spans="1:24" customFormat="1" ht="66" customHeight="1" thickBot="1" x14ac:dyDescent="0.35">
      <c r="A13" s="1" t="s">
        <v>33</v>
      </c>
      <c r="B13" s="2" t="s">
        <v>60</v>
      </c>
      <c r="C13" s="2" t="s">
        <v>61</v>
      </c>
      <c r="D13" s="2" t="s">
        <v>16</v>
      </c>
      <c r="E13" s="2" t="s">
        <v>36</v>
      </c>
      <c r="F13" s="2" t="s">
        <v>18</v>
      </c>
      <c r="G13" s="2" t="s">
        <v>25</v>
      </c>
      <c r="H13" s="2" t="s">
        <v>25</v>
      </c>
      <c r="I13" s="104">
        <v>1000000</v>
      </c>
      <c r="J13" s="104">
        <v>1000000</v>
      </c>
      <c r="K13" s="103">
        <f t="shared" si="0"/>
        <v>2000000</v>
      </c>
      <c r="L13" s="2" t="s">
        <v>39</v>
      </c>
      <c r="M13" s="2"/>
      <c r="N13" s="3"/>
      <c r="O13" s="3"/>
      <c r="P13" s="4"/>
      <c r="Q13" s="5"/>
      <c r="R13" s="5"/>
      <c r="S13" s="5"/>
      <c r="T13" s="5"/>
      <c r="U13" s="5"/>
      <c r="V13" s="5"/>
      <c r="W13" s="5"/>
      <c r="X13" s="5"/>
    </row>
    <row r="14" spans="1:24" customFormat="1" ht="24.75" customHeight="1" thickBot="1" x14ac:dyDescent="0.35">
      <c r="A14" s="1" t="s">
        <v>13</v>
      </c>
      <c r="B14" s="2" t="s">
        <v>62</v>
      </c>
      <c r="C14" s="2" t="s">
        <v>63</v>
      </c>
      <c r="D14" s="2" t="str">
        <f ca="1">VLOOKUP($D14,'[1]PAPI FEHIDRO'!$D:$L,5,FALSE)</f>
        <v>Sub-bacia</v>
      </c>
      <c r="E14" s="2" t="s">
        <v>64</v>
      </c>
      <c r="F14" s="2" t="s">
        <v>18</v>
      </c>
      <c r="G14" s="2" t="s">
        <v>37</v>
      </c>
      <c r="H14" s="2" t="s">
        <v>38</v>
      </c>
      <c r="I14" s="104">
        <v>0</v>
      </c>
      <c r="J14" s="104">
        <v>700000</v>
      </c>
      <c r="K14" s="103">
        <f t="shared" si="0"/>
        <v>700000</v>
      </c>
      <c r="L14" s="2" t="s">
        <v>39</v>
      </c>
      <c r="M14" s="2"/>
      <c r="N14" s="3"/>
      <c r="O14" s="3"/>
      <c r="P14" s="4"/>
      <c r="Q14" s="5"/>
      <c r="R14" s="5"/>
      <c r="S14" s="5"/>
      <c r="T14" s="5"/>
      <c r="U14" s="5"/>
      <c r="V14" s="5"/>
      <c r="W14" s="5"/>
      <c r="X14" s="5"/>
    </row>
    <row r="15" spans="1:24" customFormat="1" ht="24.75" customHeight="1" thickBot="1" x14ac:dyDescent="0.35">
      <c r="A15" s="1" t="s">
        <v>13</v>
      </c>
      <c r="B15" s="2" t="s">
        <v>65</v>
      </c>
      <c r="C15" s="2" t="s">
        <v>66</v>
      </c>
      <c r="D15" s="2" t="str">
        <f ca="1">VLOOKUP($D15,'[1]PAPI FEHIDRO'!$D:$L,5,FALSE)</f>
        <v>Bacia</v>
      </c>
      <c r="E15" s="2" t="s">
        <v>67</v>
      </c>
      <c r="F15" s="2" t="s">
        <v>18</v>
      </c>
      <c r="G15" s="2" t="s">
        <v>37</v>
      </c>
      <c r="H15" s="2" t="s">
        <v>38</v>
      </c>
      <c r="I15" s="104">
        <v>300000</v>
      </c>
      <c r="J15" s="104">
        <v>150000</v>
      </c>
      <c r="K15" s="103">
        <f t="shared" si="0"/>
        <v>450000</v>
      </c>
      <c r="L15" s="2" t="s">
        <v>39</v>
      </c>
      <c r="M15" s="2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</row>
    <row r="16" spans="1:24" customFormat="1" ht="24.75" customHeight="1" thickBot="1" x14ac:dyDescent="0.35">
      <c r="A16" s="1" t="s">
        <v>22</v>
      </c>
      <c r="B16" s="2" t="s">
        <v>23</v>
      </c>
      <c r="C16" s="2" t="s">
        <v>24</v>
      </c>
      <c r="D16" s="2" t="str">
        <f ca="1">VLOOKUP($D16,'[1]PAPI FEHIDRO'!$D:$L,5,FALSE)</f>
        <v>Município</v>
      </c>
      <c r="E16" s="2" t="s">
        <v>25</v>
      </c>
      <c r="F16" s="2" t="s">
        <v>26</v>
      </c>
      <c r="G16" s="2" t="s">
        <v>25</v>
      </c>
      <c r="H16" s="2" t="s">
        <v>27</v>
      </c>
      <c r="I16" s="104">
        <v>1444498.77</v>
      </c>
      <c r="J16" s="104">
        <v>1000000</v>
      </c>
      <c r="K16" s="103">
        <f t="shared" si="0"/>
        <v>2444498.77</v>
      </c>
      <c r="L16" s="2" t="s">
        <v>39</v>
      </c>
      <c r="M16" s="2"/>
      <c r="N16" s="9"/>
      <c r="O16" s="9"/>
      <c r="P16" s="10"/>
      <c r="Q16" s="10"/>
      <c r="R16" s="10"/>
      <c r="S16" s="10"/>
      <c r="T16" s="10"/>
      <c r="U16" s="10"/>
      <c r="V16" s="10"/>
      <c r="W16" s="10"/>
      <c r="X16" s="10"/>
    </row>
    <row r="17" spans="1:24" customFormat="1" ht="24.75" customHeight="1" thickBot="1" x14ac:dyDescent="0.35">
      <c r="A17" s="1" t="s">
        <v>22</v>
      </c>
      <c r="B17" s="2" t="s">
        <v>68</v>
      </c>
      <c r="C17" s="2" t="s">
        <v>69</v>
      </c>
      <c r="D17" s="2" t="str">
        <f ca="1">VLOOKUP($D17,'[1]PAPI FEHIDRO'!$D:$L,5,FALSE)</f>
        <v>Município</v>
      </c>
      <c r="E17" s="2" t="str">
        <f ca="1">VLOOKUP($D17,'[1]PAPI FEHIDRO'!$D:$L,5,FALSE)</f>
        <v>Município</v>
      </c>
      <c r="F17" s="2" t="s">
        <v>26</v>
      </c>
      <c r="G17" s="2" t="s">
        <v>19</v>
      </c>
      <c r="H17" s="2" t="s">
        <v>20</v>
      </c>
      <c r="I17" s="104">
        <v>0</v>
      </c>
      <c r="J17" s="104">
        <v>379789.7</v>
      </c>
      <c r="K17" s="103">
        <f t="shared" si="0"/>
        <v>379789.7</v>
      </c>
      <c r="L17" s="2" t="s">
        <v>39</v>
      </c>
      <c r="M17" s="2"/>
      <c r="N17" s="9"/>
      <c r="O17" s="9"/>
      <c r="P17" s="10"/>
      <c r="Q17" s="10"/>
      <c r="R17" s="10"/>
      <c r="S17" s="10"/>
      <c r="T17" s="10"/>
      <c r="U17" s="10"/>
      <c r="V17" s="10"/>
      <c r="W17" s="10"/>
      <c r="X17" s="10"/>
    </row>
    <row r="18" spans="1:24" customFormat="1" ht="24.75" customHeight="1" thickBot="1" x14ac:dyDescent="0.35">
      <c r="A18" s="1" t="s">
        <v>70</v>
      </c>
      <c r="B18" s="2" t="s">
        <v>71</v>
      </c>
      <c r="C18" s="2" t="s">
        <v>72</v>
      </c>
      <c r="D18" s="2" t="str">
        <f ca="1">VLOOKUP($D18,'[1]PAPI FEHIDRO'!$D:$L,5,FALSE)</f>
        <v>Bacia</v>
      </c>
      <c r="E18" s="2" t="s">
        <v>73</v>
      </c>
      <c r="F18" s="2" t="s">
        <v>74</v>
      </c>
      <c r="G18" s="2" t="s">
        <v>19</v>
      </c>
      <c r="H18" s="2" t="s">
        <v>20</v>
      </c>
      <c r="I18" s="104">
        <f>3000000+2500000</f>
        <v>5500000</v>
      </c>
      <c r="J18" s="104">
        <f>3000000+500000</f>
        <v>3500000</v>
      </c>
      <c r="K18" s="103">
        <f t="shared" si="0"/>
        <v>9000000</v>
      </c>
      <c r="L18" s="2" t="s">
        <v>39</v>
      </c>
      <c r="M18" s="2"/>
      <c r="N18" s="9"/>
      <c r="O18" s="9"/>
      <c r="P18" s="10"/>
      <c r="Q18" s="10"/>
      <c r="R18" s="10"/>
      <c r="S18" s="10"/>
      <c r="T18" s="10"/>
      <c r="U18" s="10"/>
      <c r="V18" s="10"/>
      <c r="W18" s="10"/>
      <c r="X18" s="10"/>
    </row>
    <row r="19" spans="1:24" customFormat="1" ht="24.75" customHeight="1" thickBot="1" x14ac:dyDescent="0.35">
      <c r="A19" s="1" t="s">
        <v>70</v>
      </c>
      <c r="B19" s="2" t="s">
        <v>75</v>
      </c>
      <c r="C19" s="2" t="s">
        <v>76</v>
      </c>
      <c r="D19" s="2" t="str">
        <f ca="1">VLOOKUP($D19,'[1]PAPI FEHIDRO'!$D:$L,5,FALSE)</f>
        <v>Bacia</v>
      </c>
      <c r="E19" s="2" t="s">
        <v>73</v>
      </c>
      <c r="F19" s="2" t="s">
        <v>74</v>
      </c>
      <c r="G19" s="2" t="s">
        <v>19</v>
      </c>
      <c r="H19" s="2" t="s">
        <v>20</v>
      </c>
      <c r="I19" s="104">
        <f>2886338.38+481911.39+1700649.38</f>
        <v>5068899.1500000004</v>
      </c>
      <c r="J19" s="104">
        <f>1440638.19+236177.22</f>
        <v>1676815.41</v>
      </c>
      <c r="K19" s="103">
        <f t="shared" si="0"/>
        <v>6745714.5600000005</v>
      </c>
      <c r="L19" s="2" t="s">
        <v>39</v>
      </c>
      <c r="M19" s="2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</row>
    <row r="20" spans="1:24" customFormat="1" ht="24.75" customHeight="1" thickBot="1" x14ac:dyDescent="0.35">
      <c r="A20" s="1" t="s">
        <v>70</v>
      </c>
      <c r="B20" s="2" t="s">
        <v>77</v>
      </c>
      <c r="C20" s="2" t="s">
        <v>78</v>
      </c>
      <c r="D20" s="2" t="str">
        <f ca="1">VLOOKUP($D20,'[1]PAPI FEHIDRO'!$D:$L,5,FALSE)</f>
        <v>Bacia</v>
      </c>
      <c r="E20" s="2" t="s">
        <v>36</v>
      </c>
      <c r="F20" s="2" t="s">
        <v>74</v>
      </c>
      <c r="G20" s="2" t="s">
        <v>19</v>
      </c>
      <c r="H20" s="2" t="s">
        <v>20</v>
      </c>
      <c r="I20" s="104">
        <f>720000+720000</f>
        <v>1440000</v>
      </c>
      <c r="J20" s="104">
        <v>720000</v>
      </c>
      <c r="K20" s="103">
        <f t="shared" si="0"/>
        <v>2160000</v>
      </c>
      <c r="L20" s="2" t="s">
        <v>39</v>
      </c>
      <c r="M20" s="2"/>
      <c r="N20" s="9"/>
      <c r="O20" s="9"/>
      <c r="P20" s="10"/>
      <c r="Q20" s="10"/>
      <c r="R20" s="10"/>
      <c r="S20" s="10"/>
      <c r="T20" s="10"/>
      <c r="U20" s="10"/>
      <c r="V20" s="10"/>
      <c r="W20" s="10"/>
      <c r="X20" s="10"/>
    </row>
    <row r="21" spans="1:24" customFormat="1" ht="24.75" customHeight="1" thickBot="1" x14ac:dyDescent="0.35">
      <c r="A21" s="1" t="s">
        <v>28</v>
      </c>
      <c r="B21" s="2" t="s">
        <v>79</v>
      </c>
      <c r="C21" s="2" t="s">
        <v>30</v>
      </c>
      <c r="D21" s="2" t="str">
        <f ca="1">VLOOKUP($D21,'[1]PAPI FEHIDRO'!$D:$L,5,FALSE)</f>
        <v>Município</v>
      </c>
      <c r="E21" s="2" t="s">
        <v>31</v>
      </c>
      <c r="F21" s="2" t="s">
        <v>26</v>
      </c>
      <c r="G21" s="2" t="s">
        <v>19</v>
      </c>
      <c r="H21" s="2" t="s">
        <v>32</v>
      </c>
      <c r="I21" s="104">
        <v>7200000</v>
      </c>
      <c r="J21" s="104">
        <v>0</v>
      </c>
      <c r="K21" s="103">
        <f t="shared" si="0"/>
        <v>7200000</v>
      </c>
      <c r="L21" s="2" t="s">
        <v>39</v>
      </c>
      <c r="M21" s="2" t="str">
        <f>IF(L21="outra","Especifique a fonte aqui","")</f>
        <v/>
      </c>
      <c r="N21" s="9"/>
      <c r="O21" s="9"/>
      <c r="P21" s="10"/>
      <c r="Q21" s="10"/>
      <c r="R21" s="10"/>
      <c r="S21" s="10"/>
      <c r="T21" s="10"/>
      <c r="U21" s="10"/>
      <c r="V21" s="10"/>
      <c r="W21" s="10"/>
      <c r="X21" s="10"/>
    </row>
    <row r="22" spans="1:24" customFormat="1" ht="24.75" customHeight="1" thickBot="1" x14ac:dyDescent="0.35">
      <c r="A22" s="1" t="s">
        <v>80</v>
      </c>
      <c r="B22" s="2" t="s">
        <v>81</v>
      </c>
      <c r="C22" s="2" t="s">
        <v>82</v>
      </c>
      <c r="D22" s="2" t="str">
        <f ca="1">VLOOKUP($D22,'[1]PAPI FEHIDRO'!$D:$L,5,FALSE)</f>
        <v>Bacia</v>
      </c>
      <c r="E22" s="2" t="s">
        <v>36</v>
      </c>
      <c r="F22" s="2" t="s">
        <v>74</v>
      </c>
      <c r="G22" s="2" t="s">
        <v>25</v>
      </c>
      <c r="H22" s="2" t="s">
        <v>83</v>
      </c>
      <c r="I22" s="104">
        <v>600000</v>
      </c>
      <c r="J22" s="104">
        <v>300000</v>
      </c>
      <c r="K22" s="103">
        <f t="shared" si="0"/>
        <v>900000</v>
      </c>
      <c r="L22" s="2" t="s">
        <v>39</v>
      </c>
      <c r="M22" s="59"/>
      <c r="N22" s="109"/>
      <c r="O22" s="109"/>
      <c r="P22" s="12"/>
      <c r="Q22" s="10"/>
      <c r="R22" s="10"/>
      <c r="S22" s="10"/>
      <c r="T22" s="10"/>
      <c r="U22" s="10"/>
      <c r="V22" s="10"/>
      <c r="W22" s="10"/>
      <c r="X22" s="10"/>
    </row>
    <row r="23" spans="1:24" customFormat="1" ht="24.75" customHeight="1" thickBot="1" x14ac:dyDescent="0.35">
      <c r="A23" s="1" t="s">
        <v>84</v>
      </c>
      <c r="B23" s="2" t="s">
        <v>85</v>
      </c>
      <c r="C23" s="2" t="s">
        <v>86</v>
      </c>
      <c r="D23" s="2" t="str">
        <f ca="1">VLOOKUP($D23,'[1]PAPI FEHIDRO'!$D:$L,5,FALSE)</f>
        <v>Bacia</v>
      </c>
      <c r="E23" s="2" t="s">
        <v>67</v>
      </c>
      <c r="F23" s="2" t="s">
        <v>74</v>
      </c>
      <c r="G23" s="2" t="s">
        <v>37</v>
      </c>
      <c r="H23" s="2" t="s">
        <v>38</v>
      </c>
      <c r="I23" s="104">
        <v>300000</v>
      </c>
      <c r="J23" s="104">
        <v>0</v>
      </c>
      <c r="K23" s="103">
        <f t="shared" si="0"/>
        <v>300000</v>
      </c>
      <c r="L23" s="2" t="s">
        <v>39</v>
      </c>
      <c r="M23" s="59"/>
      <c r="N23" s="109"/>
      <c r="O23" s="109"/>
      <c r="P23" s="12"/>
      <c r="Q23" s="10"/>
      <c r="R23" s="10"/>
      <c r="S23" s="10"/>
      <c r="T23" s="10"/>
      <c r="U23" s="10"/>
      <c r="V23" s="10"/>
      <c r="W23" s="10"/>
      <c r="X23" s="10"/>
    </row>
    <row r="24" spans="1:24" ht="24.75" customHeight="1" thickBot="1" x14ac:dyDescent="0.35">
      <c r="A24" s="97" t="s">
        <v>33</v>
      </c>
      <c r="B24" s="61" t="s">
        <v>34</v>
      </c>
      <c r="C24" s="61" t="s">
        <v>35</v>
      </c>
      <c r="D24" s="90" t="s">
        <v>16</v>
      </c>
      <c r="E24" s="90" t="s">
        <v>36</v>
      </c>
      <c r="F24" s="90" t="s">
        <v>18</v>
      </c>
      <c r="G24" s="90" t="s">
        <v>37</v>
      </c>
      <c r="H24" s="90" t="s">
        <v>38</v>
      </c>
      <c r="I24" s="102">
        <v>471594.18240000005</v>
      </c>
      <c r="J24" s="102">
        <v>478500</v>
      </c>
      <c r="K24" s="103">
        <f t="shared" si="0"/>
        <v>950094.18240000005</v>
      </c>
      <c r="L24" s="61" t="s">
        <v>87</v>
      </c>
      <c r="M24" s="107" t="s">
        <v>88</v>
      </c>
      <c r="N24" s="110"/>
      <c r="O24" s="110"/>
      <c r="P24" s="108"/>
      <c r="Q24" s="92"/>
      <c r="R24" s="92"/>
      <c r="S24" s="92"/>
      <c r="T24" s="92"/>
      <c r="U24" s="92"/>
      <c r="V24" s="92"/>
      <c r="W24" s="92"/>
      <c r="X24" s="92"/>
    </row>
    <row r="25" spans="1:24" customFormat="1" ht="24.75" customHeight="1" thickBot="1" x14ac:dyDescent="0.35">
      <c r="A25" s="97" t="s">
        <v>13</v>
      </c>
      <c r="B25" s="90" t="s">
        <v>48</v>
      </c>
      <c r="C25" s="90" t="s">
        <v>89</v>
      </c>
      <c r="D25" s="90" t="s">
        <v>16</v>
      </c>
      <c r="E25" s="90" t="s">
        <v>90</v>
      </c>
      <c r="F25" s="90" t="s">
        <v>18</v>
      </c>
      <c r="G25" s="90" t="s">
        <v>19</v>
      </c>
      <c r="H25" s="90" t="s">
        <v>27</v>
      </c>
      <c r="I25" s="104">
        <f>2461459.23-I26</f>
        <v>2141459.23</v>
      </c>
      <c r="J25" s="104">
        <v>2461459.23</v>
      </c>
      <c r="K25" s="103">
        <f t="shared" si="0"/>
        <v>4602918.46</v>
      </c>
      <c r="L25" s="90" t="s">
        <v>87</v>
      </c>
      <c r="M25" s="98" t="s">
        <v>25</v>
      </c>
      <c r="N25" s="109"/>
      <c r="O25" s="109"/>
      <c r="P25" s="12"/>
      <c r="Q25" s="10"/>
      <c r="R25" s="10"/>
      <c r="S25" s="10"/>
      <c r="T25" s="10"/>
      <c r="U25" s="10"/>
      <c r="V25" s="10"/>
      <c r="W25" s="10"/>
      <c r="X25" s="10"/>
    </row>
    <row r="26" spans="1:24" ht="24.75" customHeight="1" thickBot="1" x14ac:dyDescent="0.3">
      <c r="A26" s="97" t="s">
        <v>13</v>
      </c>
      <c r="B26" s="90" t="s">
        <v>48</v>
      </c>
      <c r="C26" s="90" t="s">
        <v>89</v>
      </c>
      <c r="D26" s="90" t="s">
        <v>16</v>
      </c>
      <c r="E26" s="90" t="s">
        <v>90</v>
      </c>
      <c r="F26" s="90" t="s">
        <v>18</v>
      </c>
      <c r="G26" s="90" t="s">
        <v>19</v>
      </c>
      <c r="H26" s="90" t="s">
        <v>27</v>
      </c>
      <c r="I26" s="102">
        <f>VLOOKUP(C26,'[2]PAP revisão'!$H$2:$R$130,11,FALSE)</f>
        <v>320000</v>
      </c>
      <c r="J26" s="104">
        <v>0</v>
      </c>
      <c r="K26" s="103">
        <f t="shared" ref="K26" si="1">SUM(I26:J26)</f>
        <v>320000</v>
      </c>
      <c r="L26" s="90" t="s">
        <v>87</v>
      </c>
      <c r="M26" s="98" t="s">
        <v>88</v>
      </c>
      <c r="N26" s="111"/>
      <c r="O26" s="111"/>
      <c r="P26" s="106">
        <v>478500</v>
      </c>
      <c r="Q26" s="92"/>
      <c r="R26" s="92"/>
      <c r="S26" s="92"/>
      <c r="T26" s="92"/>
      <c r="U26" s="92"/>
      <c r="V26" s="92"/>
      <c r="W26" s="92"/>
      <c r="X26" s="92"/>
    </row>
    <row r="27" spans="1:24" customFormat="1" ht="24.75" customHeight="1" thickBot="1" x14ac:dyDescent="0.35">
      <c r="A27" s="97" t="s">
        <v>13</v>
      </c>
      <c r="B27" s="90" t="s">
        <v>48</v>
      </c>
      <c r="C27" s="90" t="s">
        <v>91</v>
      </c>
      <c r="D27" s="90" t="s">
        <v>16</v>
      </c>
      <c r="E27" s="90" t="s">
        <v>90</v>
      </c>
      <c r="F27" s="90" t="s">
        <v>18</v>
      </c>
      <c r="G27" s="90" t="s">
        <v>19</v>
      </c>
      <c r="H27" s="90" t="s">
        <v>27</v>
      </c>
      <c r="I27" s="104">
        <v>2461459.23</v>
      </c>
      <c r="J27" s="104">
        <v>2461459.23</v>
      </c>
      <c r="K27" s="103">
        <f t="shared" si="0"/>
        <v>4922918.46</v>
      </c>
      <c r="L27" s="90" t="s">
        <v>87</v>
      </c>
      <c r="M27" s="90" t="s">
        <v>25</v>
      </c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</row>
    <row r="28" spans="1:24" customFormat="1" ht="24.75" customHeight="1" thickBot="1" x14ac:dyDescent="0.35">
      <c r="A28" s="97" t="s">
        <v>13</v>
      </c>
      <c r="B28" s="90" t="s">
        <v>48</v>
      </c>
      <c r="C28" s="90" t="s">
        <v>92</v>
      </c>
      <c r="D28" s="90" t="str">
        <f ca="1">VLOOKUP($D28,'[1]PAPI FEHIDRO'!$D:$L,5,FALSE)</f>
        <v>Município</v>
      </c>
      <c r="E28" s="90" t="s">
        <v>93</v>
      </c>
      <c r="F28" s="90" t="s">
        <v>18</v>
      </c>
      <c r="G28" s="90" t="s">
        <v>19</v>
      </c>
      <c r="H28" s="90" t="s">
        <v>27</v>
      </c>
      <c r="I28" s="104">
        <f>679913.978888889-I29</f>
        <v>359913.97888888896</v>
      </c>
      <c r="J28" s="104">
        <v>679913.97888888884</v>
      </c>
      <c r="K28" s="103">
        <f t="shared" si="0"/>
        <v>1039827.9577777778</v>
      </c>
      <c r="L28" s="90" t="s">
        <v>87</v>
      </c>
      <c r="M28" s="90" t="s">
        <v>25</v>
      </c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24.75" customHeight="1" thickBot="1" x14ac:dyDescent="0.35">
      <c r="A29" s="97" t="s">
        <v>13</v>
      </c>
      <c r="B29" s="90" t="s">
        <v>48</v>
      </c>
      <c r="C29" s="90" t="s">
        <v>92</v>
      </c>
      <c r="D29" s="90" t="str">
        <f ca="1">VLOOKUP($D29,'[1]PAPI FEHIDRO'!$D:$L,5,FALSE)</f>
        <v>Município</v>
      </c>
      <c r="E29" s="90" t="s">
        <v>93</v>
      </c>
      <c r="F29" s="90" t="s">
        <v>18</v>
      </c>
      <c r="G29" s="90" t="s">
        <v>19</v>
      </c>
      <c r="H29" s="90" t="s">
        <v>27</v>
      </c>
      <c r="I29" s="102">
        <f>VLOOKUP(C29,'[2]PAP revisão'!$H$2:$R$130,11,FALSE)</f>
        <v>320000</v>
      </c>
      <c r="J29" s="104">
        <v>0</v>
      </c>
      <c r="K29" s="103">
        <f t="shared" ref="K29:K30" si="2">SUM(I29:J29)</f>
        <v>320000</v>
      </c>
      <c r="L29" s="90" t="s">
        <v>87</v>
      </c>
      <c r="M29" s="90" t="s">
        <v>88</v>
      </c>
      <c r="N29" s="101"/>
      <c r="O29" s="101"/>
      <c r="P29" s="92"/>
      <c r="Q29" s="92"/>
      <c r="R29" s="92"/>
      <c r="S29" s="92"/>
      <c r="T29" s="92"/>
      <c r="U29" s="92"/>
      <c r="V29" s="92"/>
      <c r="W29" s="92"/>
      <c r="X29" s="92"/>
    </row>
    <row r="30" spans="1:24" ht="24.75" customHeight="1" thickBot="1" x14ac:dyDescent="0.35">
      <c r="A30" s="97" t="s">
        <v>13</v>
      </c>
      <c r="B30" s="90" t="s">
        <v>48</v>
      </c>
      <c r="C30" s="90" t="s">
        <v>94</v>
      </c>
      <c r="D30" s="90" t="str">
        <f ca="1">VLOOKUP($D30,'[1]PAPI FEHIDRO'!$D:$L,5,FALSE)</f>
        <v>Município</v>
      </c>
      <c r="E30" s="90" t="s">
        <v>95</v>
      </c>
      <c r="F30" s="90" t="s">
        <v>18</v>
      </c>
      <c r="G30" s="90" t="s">
        <v>19</v>
      </c>
      <c r="H30" s="90" t="s">
        <v>27</v>
      </c>
      <c r="I30" s="102">
        <f>VLOOKUP(C30,'[2]PAP revisão'!$H$2:$R$130,11,FALSE)</f>
        <v>320000</v>
      </c>
      <c r="J30" s="104">
        <v>0</v>
      </c>
      <c r="K30" s="103">
        <f t="shared" si="2"/>
        <v>320000</v>
      </c>
      <c r="L30" s="90" t="s">
        <v>87</v>
      </c>
      <c r="M30" s="90" t="s">
        <v>88</v>
      </c>
      <c r="N30" s="101"/>
      <c r="O30" s="101"/>
      <c r="P30" s="92"/>
      <c r="Q30" s="92"/>
      <c r="R30" s="92"/>
      <c r="S30" s="92"/>
      <c r="T30" s="92"/>
      <c r="U30" s="92"/>
      <c r="V30" s="92"/>
      <c r="W30" s="92"/>
      <c r="X30" s="92"/>
    </row>
    <row r="31" spans="1:24" customFormat="1" ht="24.75" customHeight="1" thickBot="1" x14ac:dyDescent="0.35">
      <c r="A31" s="97" t="s">
        <v>13</v>
      </c>
      <c r="B31" s="90" t="s">
        <v>48</v>
      </c>
      <c r="C31" s="90" t="s">
        <v>94</v>
      </c>
      <c r="D31" s="90" t="str">
        <f ca="1">VLOOKUP($D31,'[1]PAPI FEHIDRO'!$D:$L,5,FALSE)</f>
        <v>Município</v>
      </c>
      <c r="E31" s="90" t="s">
        <v>95</v>
      </c>
      <c r="F31" s="90" t="s">
        <v>18</v>
      </c>
      <c r="G31" s="90" t="s">
        <v>19</v>
      </c>
      <c r="H31" s="90" t="s">
        <v>27</v>
      </c>
      <c r="I31" s="104">
        <f>3602522.4-I30</f>
        <v>3282522.4</v>
      </c>
      <c r="J31" s="104">
        <v>3602522.4</v>
      </c>
      <c r="K31" s="103">
        <f t="shared" si="0"/>
        <v>6885044.7999999998</v>
      </c>
      <c r="L31" s="90" t="s">
        <v>87</v>
      </c>
      <c r="M31" s="90" t="s">
        <v>25</v>
      </c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24.75" customHeight="1" thickBot="1" x14ac:dyDescent="0.35">
      <c r="A32" s="97" t="s">
        <v>13</v>
      </c>
      <c r="B32" s="61" t="s">
        <v>62</v>
      </c>
      <c r="C32" s="61" t="s">
        <v>96</v>
      </c>
      <c r="D32" s="90" t="s">
        <v>16</v>
      </c>
      <c r="E32" s="90" t="s">
        <v>36</v>
      </c>
      <c r="F32" s="90" t="s">
        <v>18</v>
      </c>
      <c r="G32" s="90" t="s">
        <v>37</v>
      </c>
      <c r="H32" s="90" t="s">
        <v>38</v>
      </c>
      <c r="I32" s="102">
        <f>VLOOKUP(C32,'[2]PAP revisão'!$H$2:$R$130,11,FALSE)</f>
        <v>320000</v>
      </c>
      <c r="J32" s="102">
        <v>0</v>
      </c>
      <c r="K32" s="103">
        <f t="shared" si="0"/>
        <v>320000</v>
      </c>
      <c r="L32" s="61" t="s">
        <v>87</v>
      </c>
      <c r="M32" s="61" t="s">
        <v>88</v>
      </c>
      <c r="N32" s="101"/>
      <c r="O32" s="101"/>
      <c r="P32" s="92"/>
      <c r="Q32" s="92"/>
      <c r="R32" s="92"/>
      <c r="S32" s="92"/>
      <c r="T32" s="92"/>
      <c r="U32" s="92"/>
      <c r="V32" s="92"/>
      <c r="W32" s="92"/>
      <c r="X32" s="92"/>
    </row>
    <row r="33" spans="1:24" customFormat="1" ht="24.75" customHeight="1" thickBot="1" x14ac:dyDescent="0.35">
      <c r="A33" s="97" t="s">
        <v>97</v>
      </c>
      <c r="B33" s="90" t="s">
        <v>98</v>
      </c>
      <c r="C33" s="90" t="s">
        <v>99</v>
      </c>
      <c r="D33" s="90" t="s">
        <v>100</v>
      </c>
      <c r="E33" s="90" t="s">
        <v>101</v>
      </c>
      <c r="F33" s="90" t="s">
        <v>18</v>
      </c>
      <c r="G33" s="90" t="s">
        <v>37</v>
      </c>
      <c r="H33" s="90" t="s">
        <v>102</v>
      </c>
      <c r="I33" s="104">
        <v>106637.60702589517</v>
      </c>
      <c r="J33" s="104">
        <v>106637.60702589517</v>
      </c>
      <c r="K33" s="103">
        <f t="shared" si="0"/>
        <v>213275.21405179033</v>
      </c>
      <c r="L33" s="90" t="s">
        <v>87</v>
      </c>
      <c r="M33" s="90" t="s">
        <v>25</v>
      </c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24.75" customHeight="1" thickBot="1" x14ac:dyDescent="0.35">
      <c r="A34" s="97" t="s">
        <v>33</v>
      </c>
      <c r="B34" s="61" t="s">
        <v>103</v>
      </c>
      <c r="C34" s="61" t="s">
        <v>58</v>
      </c>
      <c r="D34" s="58" t="s">
        <v>16</v>
      </c>
      <c r="E34" s="90" t="s">
        <v>36</v>
      </c>
      <c r="F34" s="90" t="s">
        <v>18</v>
      </c>
      <c r="G34" s="90" t="s">
        <v>37</v>
      </c>
      <c r="H34" s="90" t="s">
        <v>38</v>
      </c>
      <c r="I34" s="102">
        <v>3670385.07</v>
      </c>
      <c r="J34" s="102">
        <v>0</v>
      </c>
      <c r="K34" s="103">
        <f t="shared" si="0"/>
        <v>3670385.07</v>
      </c>
      <c r="L34" s="61" t="s">
        <v>87</v>
      </c>
      <c r="M34" s="61" t="s">
        <v>88</v>
      </c>
      <c r="N34" s="101"/>
      <c r="O34" s="101"/>
      <c r="P34" s="92"/>
      <c r="Q34" s="92"/>
      <c r="R34" s="92"/>
      <c r="S34" s="92"/>
      <c r="T34" s="92"/>
      <c r="U34" s="92"/>
      <c r="V34" s="92"/>
      <c r="W34" s="92"/>
      <c r="X34" s="92"/>
    </row>
    <row r="35" spans="1:24" ht="24.75" customHeight="1" thickBot="1" x14ac:dyDescent="0.35">
      <c r="A35" s="97" t="s">
        <v>104</v>
      </c>
      <c r="B35" s="61" t="s">
        <v>105</v>
      </c>
      <c r="C35" s="61" t="s">
        <v>106</v>
      </c>
      <c r="D35" s="90" t="s">
        <v>16</v>
      </c>
      <c r="E35" s="90" t="s">
        <v>36</v>
      </c>
      <c r="F35" s="90" t="s">
        <v>18</v>
      </c>
      <c r="G35" s="90" t="s">
        <v>37</v>
      </c>
      <c r="H35" s="90" t="s">
        <v>38</v>
      </c>
      <c r="I35" s="102">
        <f>VLOOKUP(C35,'[2]PAP revisão'!$H$2:$R$130,11,FALSE)</f>
        <v>1929591.25</v>
      </c>
      <c r="J35" s="102">
        <v>1331000</v>
      </c>
      <c r="K35" s="103">
        <f t="shared" si="0"/>
        <v>3260591.25</v>
      </c>
      <c r="L35" s="61" t="s">
        <v>87</v>
      </c>
      <c r="M35" s="61" t="s">
        <v>88</v>
      </c>
      <c r="N35" s="105"/>
      <c r="O35" s="101"/>
      <c r="P35" s="92"/>
      <c r="Q35" s="92"/>
      <c r="R35" s="92"/>
      <c r="S35" s="92"/>
      <c r="T35" s="92"/>
      <c r="U35" s="92"/>
      <c r="V35" s="92"/>
      <c r="W35" s="92"/>
      <c r="X35" s="92"/>
    </row>
    <row r="36" spans="1:24" ht="24.75" customHeight="1" thickBot="1" x14ac:dyDescent="0.35">
      <c r="A36" s="97" t="s">
        <v>33</v>
      </c>
      <c r="B36" s="61" t="s">
        <v>105</v>
      </c>
      <c r="C36" s="61" t="s">
        <v>107</v>
      </c>
      <c r="D36" s="90" t="s">
        <v>16</v>
      </c>
      <c r="E36" s="90" t="s">
        <v>36</v>
      </c>
      <c r="F36" s="90" t="s">
        <v>18</v>
      </c>
      <c r="G36" s="90" t="s">
        <v>37</v>
      </c>
      <c r="H36" s="90" t="s">
        <v>38</v>
      </c>
      <c r="I36" s="102">
        <f>VLOOKUP(C36,'[2]PAP revisão'!$H$2:$R$130,11,FALSE)</f>
        <v>1515088.0656000001</v>
      </c>
      <c r="J36" s="102">
        <v>1595000</v>
      </c>
      <c r="K36" s="103">
        <f t="shared" si="0"/>
        <v>3110088.0656000003</v>
      </c>
      <c r="L36" s="61" t="s">
        <v>87</v>
      </c>
      <c r="M36" s="61" t="s">
        <v>88</v>
      </c>
      <c r="N36" s="101"/>
      <c r="O36" s="101"/>
      <c r="P36" s="92"/>
      <c r="Q36" s="92"/>
      <c r="R36" s="92"/>
      <c r="S36" s="92"/>
      <c r="T36" s="92"/>
      <c r="U36" s="92"/>
      <c r="V36" s="92"/>
      <c r="W36" s="92"/>
      <c r="X36" s="92"/>
    </row>
    <row r="37" spans="1:24" ht="24.75" customHeight="1" thickBot="1" x14ac:dyDescent="0.35">
      <c r="A37" s="97" t="s">
        <v>44</v>
      </c>
      <c r="B37" s="61" t="s">
        <v>105</v>
      </c>
      <c r="C37" s="61" t="s">
        <v>108</v>
      </c>
      <c r="D37" s="90" t="s">
        <v>16</v>
      </c>
      <c r="E37" s="90" t="s">
        <v>36</v>
      </c>
      <c r="F37" s="90" t="s">
        <v>18</v>
      </c>
      <c r="G37" s="90" t="s">
        <v>37</v>
      </c>
      <c r="H37" s="90" t="s">
        <v>38</v>
      </c>
      <c r="I37" s="102">
        <f>VLOOKUP(C37,'[2]PAP revisão'!$H$2:$R$130,11,FALSE)</f>
        <v>1512000</v>
      </c>
      <c r="J37" s="102">
        <v>1500000</v>
      </c>
      <c r="K37" s="103">
        <f t="shared" si="0"/>
        <v>3012000</v>
      </c>
      <c r="L37" s="61" t="s">
        <v>87</v>
      </c>
      <c r="M37" s="61" t="s">
        <v>88</v>
      </c>
      <c r="N37" s="101"/>
      <c r="O37" s="101"/>
      <c r="P37" s="92"/>
      <c r="Q37" s="92"/>
      <c r="R37" s="92"/>
      <c r="S37" s="92"/>
      <c r="T37" s="92"/>
      <c r="U37" s="92"/>
      <c r="V37" s="92"/>
      <c r="W37" s="92"/>
      <c r="X37" s="92"/>
    </row>
    <row r="38" spans="1:24" ht="24.75" customHeight="1" thickBot="1" x14ac:dyDescent="0.35">
      <c r="A38" s="97" t="s">
        <v>109</v>
      </c>
      <c r="B38" s="61" t="s">
        <v>105</v>
      </c>
      <c r="C38" s="61" t="s">
        <v>110</v>
      </c>
      <c r="D38" s="90" t="s">
        <v>16</v>
      </c>
      <c r="E38" s="90" t="s">
        <v>36</v>
      </c>
      <c r="F38" s="90" t="s">
        <v>18</v>
      </c>
      <c r="G38" s="90" t="s">
        <v>37</v>
      </c>
      <c r="H38" s="90" t="s">
        <v>38</v>
      </c>
      <c r="I38" s="102">
        <f>VLOOKUP(C38,'[2]PAP revisão'!$H$2:$R$130,11,FALSE)</f>
        <v>1319600.568</v>
      </c>
      <c r="J38" s="102">
        <v>1485000</v>
      </c>
      <c r="K38" s="103">
        <f t="shared" si="0"/>
        <v>2804600.568</v>
      </c>
      <c r="L38" s="61" t="s">
        <v>87</v>
      </c>
      <c r="M38" s="61" t="s">
        <v>88</v>
      </c>
      <c r="N38" s="101"/>
      <c r="O38" s="101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24.75" customHeight="1" thickBot="1" x14ac:dyDescent="0.35">
      <c r="A39" s="97" t="s">
        <v>109</v>
      </c>
      <c r="B39" s="61" t="s">
        <v>111</v>
      </c>
      <c r="C39" s="61" t="s">
        <v>112</v>
      </c>
      <c r="D39" s="90" t="s">
        <v>16</v>
      </c>
      <c r="E39" s="90" t="s">
        <v>36</v>
      </c>
      <c r="F39" s="90" t="s">
        <v>18</v>
      </c>
      <c r="G39" s="90" t="s">
        <v>37</v>
      </c>
      <c r="H39" s="90" t="s">
        <v>38</v>
      </c>
      <c r="I39" s="102">
        <f>VLOOKUP(C39,'[2]PAP revisão'!$H$2:$R$130,11,FALSE)</f>
        <v>420000</v>
      </c>
      <c r="J39" s="102">
        <v>0</v>
      </c>
      <c r="K39" s="103">
        <f t="shared" si="0"/>
        <v>420000</v>
      </c>
      <c r="L39" s="61" t="s">
        <v>87</v>
      </c>
      <c r="M39" s="61" t="s">
        <v>88</v>
      </c>
      <c r="N39" s="101"/>
      <c r="O39" s="101"/>
      <c r="P39" s="92"/>
      <c r="Q39" s="92"/>
      <c r="R39" s="92"/>
      <c r="S39" s="92"/>
      <c r="T39" s="92"/>
      <c r="U39" s="92"/>
      <c r="V39" s="92"/>
      <c r="W39" s="92"/>
      <c r="X39" s="92"/>
    </row>
    <row r="40" spans="1:24" ht="24.75" customHeight="1" thickBot="1" x14ac:dyDescent="0.35">
      <c r="A40" s="97" t="s">
        <v>109</v>
      </c>
      <c r="B40" s="61" t="s">
        <v>105</v>
      </c>
      <c r="C40" s="61" t="s">
        <v>113</v>
      </c>
      <c r="D40" s="90" t="s">
        <v>16</v>
      </c>
      <c r="E40" s="90" t="s">
        <v>36</v>
      </c>
      <c r="F40" s="90" t="s">
        <v>18</v>
      </c>
      <c r="G40" s="90" t="s">
        <v>37</v>
      </c>
      <c r="H40" s="90" t="s">
        <v>38</v>
      </c>
      <c r="I40" s="102">
        <f>VLOOKUP(C40,'[2]PAP revisão'!$H$2:$R$130,11,FALSE)</f>
        <v>878786.17200000014</v>
      </c>
      <c r="J40" s="102">
        <v>840400</v>
      </c>
      <c r="K40" s="103">
        <f t="shared" si="0"/>
        <v>1719186.1720000003</v>
      </c>
      <c r="L40" s="61" t="s">
        <v>87</v>
      </c>
      <c r="M40" s="61" t="s">
        <v>88</v>
      </c>
      <c r="N40" s="101"/>
      <c r="O40" s="101"/>
      <c r="P40" s="92"/>
      <c r="Q40" s="92"/>
      <c r="R40" s="92"/>
      <c r="S40" s="92"/>
      <c r="T40" s="92"/>
      <c r="U40" s="92"/>
      <c r="V40" s="92"/>
      <c r="W40" s="92"/>
      <c r="X40" s="92"/>
    </row>
    <row r="41" spans="1:24" ht="24.75" customHeight="1" thickBot="1" x14ac:dyDescent="0.35">
      <c r="A41" s="97" t="s">
        <v>109</v>
      </c>
      <c r="B41" s="61" t="s">
        <v>105</v>
      </c>
      <c r="C41" s="61" t="s">
        <v>114</v>
      </c>
      <c r="D41" s="90" t="s">
        <v>16</v>
      </c>
      <c r="E41" s="90" t="s">
        <v>36</v>
      </c>
      <c r="F41" s="90" t="s">
        <v>18</v>
      </c>
      <c r="G41" s="90" t="s">
        <v>37</v>
      </c>
      <c r="H41" s="90" t="s">
        <v>38</v>
      </c>
      <c r="I41" s="102">
        <f>VLOOKUP(C41,'[2]PAP revisão'!$H$2:$R$130,11,FALSE)</f>
        <v>1060970.5296</v>
      </c>
      <c r="J41" s="102">
        <v>980100</v>
      </c>
      <c r="K41" s="103">
        <f t="shared" si="0"/>
        <v>2041070.5296</v>
      </c>
      <c r="L41" s="61" t="s">
        <v>87</v>
      </c>
      <c r="M41" s="61" t="s">
        <v>88</v>
      </c>
      <c r="N41" s="101"/>
      <c r="O41" s="101"/>
      <c r="P41" s="92"/>
      <c r="Q41" s="92"/>
      <c r="R41" s="92"/>
      <c r="S41" s="92"/>
      <c r="T41" s="92"/>
      <c r="U41" s="92"/>
      <c r="V41" s="92"/>
      <c r="W41" s="92"/>
      <c r="X41" s="92"/>
    </row>
    <row r="42" spans="1:24" ht="24.75" customHeight="1" thickBot="1" x14ac:dyDescent="0.35">
      <c r="A42" s="97" t="s">
        <v>109</v>
      </c>
      <c r="B42" s="61" t="s">
        <v>105</v>
      </c>
      <c r="C42" s="61" t="s">
        <v>115</v>
      </c>
      <c r="D42" s="90" t="s">
        <v>16</v>
      </c>
      <c r="E42" s="90" t="s">
        <v>36</v>
      </c>
      <c r="F42" s="90" t="s">
        <v>18</v>
      </c>
      <c r="G42" s="90" t="s">
        <v>37</v>
      </c>
      <c r="H42" s="90" t="s">
        <v>38</v>
      </c>
      <c r="I42" s="102">
        <f>VLOOKUP(C42,'[2]PAP revisão'!$H$2:$R$130,11,FALSE)</f>
        <v>707551.20000000007</v>
      </c>
      <c r="J42" s="102">
        <v>904200</v>
      </c>
      <c r="K42" s="103">
        <f t="shared" si="0"/>
        <v>1611751.2000000002</v>
      </c>
      <c r="L42" s="61" t="s">
        <v>87</v>
      </c>
      <c r="M42" s="61" t="s">
        <v>88</v>
      </c>
      <c r="N42" s="101"/>
      <c r="O42" s="101"/>
      <c r="P42" s="92"/>
      <c r="Q42" s="92"/>
      <c r="R42" s="92"/>
      <c r="S42" s="92"/>
      <c r="T42" s="92"/>
      <c r="U42" s="92"/>
      <c r="V42" s="92"/>
      <c r="W42" s="92"/>
      <c r="X42" s="92"/>
    </row>
    <row r="43" spans="1:24" ht="24.75" customHeight="1" thickBot="1" x14ac:dyDescent="0.35">
      <c r="A43" s="97" t="s">
        <v>109</v>
      </c>
      <c r="B43" s="61" t="s">
        <v>105</v>
      </c>
      <c r="C43" s="61" t="s">
        <v>116</v>
      </c>
      <c r="D43" s="90" t="s">
        <v>16</v>
      </c>
      <c r="E43" s="90" t="s">
        <v>36</v>
      </c>
      <c r="F43" s="90" t="s">
        <v>18</v>
      </c>
      <c r="G43" s="90" t="s">
        <v>37</v>
      </c>
      <c r="H43" s="90" t="s">
        <v>38</v>
      </c>
      <c r="I43" s="102">
        <f>VLOOKUP(C43,'[2]PAP revisão'!$H$2:$R$130,11,FALSE)</f>
        <v>395000</v>
      </c>
      <c r="J43" s="102">
        <v>200000</v>
      </c>
      <c r="K43" s="103">
        <f t="shared" si="0"/>
        <v>595000</v>
      </c>
      <c r="L43" s="61" t="s">
        <v>87</v>
      </c>
      <c r="M43" s="61" t="s">
        <v>88</v>
      </c>
      <c r="N43" s="101"/>
      <c r="O43" s="101"/>
      <c r="P43" s="92"/>
      <c r="Q43" s="92"/>
      <c r="R43" s="92"/>
      <c r="S43" s="92"/>
      <c r="T43" s="92"/>
      <c r="U43" s="92"/>
      <c r="V43" s="92"/>
      <c r="W43" s="92"/>
      <c r="X43" s="92"/>
    </row>
    <row r="44" spans="1:24" ht="24.75" customHeight="1" thickBot="1" x14ac:dyDescent="0.35">
      <c r="A44" s="97" t="s">
        <v>117</v>
      </c>
      <c r="B44" s="61" t="s">
        <v>105</v>
      </c>
      <c r="C44" s="61" t="s">
        <v>118</v>
      </c>
      <c r="D44" s="90" t="s">
        <v>16</v>
      </c>
      <c r="E44" s="90" t="s">
        <v>36</v>
      </c>
      <c r="F44" s="90" t="s">
        <v>18</v>
      </c>
      <c r="G44" s="90" t="s">
        <v>37</v>
      </c>
      <c r="H44" s="98" t="s">
        <v>38</v>
      </c>
      <c r="I44" s="102">
        <f>VLOOKUP(C44,'[2]PAP revisão'!$H$2:$R$130,11,FALSE)</f>
        <v>1535935.43</v>
      </c>
      <c r="J44" s="102">
        <v>500500</v>
      </c>
      <c r="K44" s="103">
        <f t="shared" si="0"/>
        <v>2036435.43</v>
      </c>
      <c r="L44" s="61" t="s">
        <v>87</v>
      </c>
      <c r="M44" s="61" t="s">
        <v>88</v>
      </c>
      <c r="N44" s="101"/>
      <c r="O44" s="101"/>
      <c r="P44" s="92"/>
      <c r="Q44" s="92"/>
      <c r="R44" s="92"/>
      <c r="S44" s="92"/>
      <c r="T44" s="92"/>
      <c r="U44" s="92"/>
      <c r="V44" s="92"/>
      <c r="W44" s="92"/>
      <c r="X44" s="92"/>
    </row>
    <row r="45" spans="1:24" ht="24.75" customHeight="1" thickBot="1" x14ac:dyDescent="0.35">
      <c r="A45" s="97" t="s">
        <v>109</v>
      </c>
      <c r="B45" s="61" t="s">
        <v>119</v>
      </c>
      <c r="C45" s="61" t="s">
        <v>120</v>
      </c>
      <c r="D45" s="90" t="s">
        <v>16</v>
      </c>
      <c r="E45" s="90" t="s">
        <v>36</v>
      </c>
      <c r="F45" s="90" t="s">
        <v>18</v>
      </c>
      <c r="G45" s="90" t="s">
        <v>37</v>
      </c>
      <c r="H45" s="98" t="s">
        <v>38</v>
      </c>
      <c r="I45" s="102">
        <f>VLOOKUP(C45,'[2]PAP revisão'!$H$2:$R$130,11,FALSE)</f>
        <v>237580.2</v>
      </c>
      <c r="J45" s="102">
        <v>200000</v>
      </c>
      <c r="K45" s="103">
        <f t="shared" si="0"/>
        <v>437580.2</v>
      </c>
      <c r="L45" s="61" t="s">
        <v>87</v>
      </c>
      <c r="M45" s="61" t="s">
        <v>88</v>
      </c>
      <c r="N45" s="101"/>
      <c r="O45" s="101"/>
      <c r="P45" s="92"/>
      <c r="Q45" s="92"/>
      <c r="R45" s="92"/>
      <c r="S45" s="92"/>
      <c r="T45" s="92"/>
      <c r="U45" s="92"/>
      <c r="V45" s="92"/>
      <c r="W45" s="92"/>
      <c r="X45" s="92"/>
    </row>
    <row r="46" spans="1:24" ht="24.75" customHeight="1" thickBot="1" x14ac:dyDescent="0.35">
      <c r="A46" s="97" t="s">
        <v>109</v>
      </c>
      <c r="B46" s="61" t="s">
        <v>105</v>
      </c>
      <c r="C46" s="61" t="s">
        <v>121</v>
      </c>
      <c r="D46" s="90" t="s">
        <v>16</v>
      </c>
      <c r="E46" s="90" t="s">
        <v>36</v>
      </c>
      <c r="F46" s="90" t="s">
        <v>18</v>
      </c>
      <c r="G46" s="90" t="s">
        <v>37</v>
      </c>
      <c r="H46" s="98" t="s">
        <v>38</v>
      </c>
      <c r="I46" s="102">
        <f>VLOOKUP(C46,'[2]PAP revisão'!$H$2:$R$130,11,FALSE)</f>
        <v>367200</v>
      </c>
      <c r="J46" s="102">
        <v>374000</v>
      </c>
      <c r="K46" s="103">
        <f t="shared" si="0"/>
        <v>741200</v>
      </c>
      <c r="L46" s="61" t="s">
        <v>87</v>
      </c>
      <c r="M46" s="61" t="s">
        <v>88</v>
      </c>
      <c r="N46" s="101"/>
      <c r="O46" s="101"/>
      <c r="P46" s="92"/>
      <c r="Q46" s="92"/>
      <c r="R46" s="92"/>
      <c r="S46" s="92"/>
      <c r="T46" s="92"/>
      <c r="U46" s="92"/>
      <c r="V46" s="92"/>
      <c r="W46" s="92"/>
      <c r="X46" s="92"/>
    </row>
    <row r="47" spans="1:24" customFormat="1" ht="24.75" customHeight="1" thickBot="1" x14ac:dyDescent="0.35">
      <c r="A47" s="97" t="s">
        <v>22</v>
      </c>
      <c r="B47" s="90" t="s">
        <v>122</v>
      </c>
      <c r="C47" s="90" t="s">
        <v>123</v>
      </c>
      <c r="D47" s="90" t="str">
        <f ca="1">VLOOKUP($D47,'[1]PAPI FEHIDRO'!$D:$L,5,FALSE)</f>
        <v>Município</v>
      </c>
      <c r="E47" s="90" t="s">
        <v>90</v>
      </c>
      <c r="F47" s="90" t="s">
        <v>26</v>
      </c>
      <c r="G47" s="90" t="s">
        <v>19</v>
      </c>
      <c r="H47" s="98" t="s">
        <v>27</v>
      </c>
      <c r="I47" s="104">
        <v>13948268.972222222</v>
      </c>
      <c r="J47" s="104">
        <v>13948268.972222222</v>
      </c>
      <c r="K47" s="103">
        <f t="shared" si="0"/>
        <v>27896537.944444444</v>
      </c>
      <c r="L47" s="90" t="s">
        <v>87</v>
      </c>
      <c r="M47" s="90" t="s">
        <v>25</v>
      </c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24.75" customHeight="1" thickBot="1" x14ac:dyDescent="0.35">
      <c r="A48" s="97" t="s">
        <v>22</v>
      </c>
      <c r="B48" s="90" t="s">
        <v>122</v>
      </c>
      <c r="C48" s="90" t="s">
        <v>124</v>
      </c>
      <c r="D48" s="90" t="str">
        <f ca="1">VLOOKUP($D48,'[1]PAPI FEHIDRO'!$D:$L,5,FALSE)</f>
        <v>Município</v>
      </c>
      <c r="E48" s="90" t="s">
        <v>90</v>
      </c>
      <c r="F48" s="90" t="s">
        <v>26</v>
      </c>
      <c r="G48" s="90" t="s">
        <v>19</v>
      </c>
      <c r="H48" s="98" t="s">
        <v>27</v>
      </c>
      <c r="I48" s="102">
        <f>VLOOKUP(C48,'[2]PAP revisão'!$H$2:$R$130,11,FALSE)</f>
        <v>670000</v>
      </c>
      <c r="J48" s="104">
        <v>0</v>
      </c>
      <c r="K48" s="103">
        <f t="shared" ref="K48" si="3">SUM(I48:J48)</f>
        <v>670000</v>
      </c>
      <c r="L48" s="90" t="s">
        <v>87</v>
      </c>
      <c r="M48" s="90" t="s">
        <v>88</v>
      </c>
      <c r="N48" s="101"/>
      <c r="O48" s="101"/>
      <c r="P48" s="92"/>
      <c r="Q48" s="92"/>
      <c r="R48" s="92"/>
      <c r="S48" s="92"/>
      <c r="T48" s="92"/>
      <c r="U48" s="92"/>
      <c r="V48" s="92"/>
      <c r="W48" s="92"/>
      <c r="X48" s="92"/>
    </row>
    <row r="49" spans="1:24" customFormat="1" ht="24.75" customHeight="1" thickBot="1" x14ac:dyDescent="0.35">
      <c r="A49" s="97" t="s">
        <v>22</v>
      </c>
      <c r="B49" s="90" t="s">
        <v>122</v>
      </c>
      <c r="C49" s="90" t="s">
        <v>124</v>
      </c>
      <c r="D49" s="90" t="str">
        <f ca="1">VLOOKUP($D49,'[1]PAPI FEHIDRO'!$D:$L,5,FALSE)</f>
        <v>Município</v>
      </c>
      <c r="E49" s="90" t="s">
        <v>90</v>
      </c>
      <c r="F49" s="90" t="s">
        <v>26</v>
      </c>
      <c r="G49" s="90" t="s">
        <v>19</v>
      </c>
      <c r="H49" s="98" t="s">
        <v>27</v>
      </c>
      <c r="I49" s="104">
        <f>13948268.9722222-I48</f>
        <v>13278268.9722222</v>
      </c>
      <c r="J49" s="104">
        <v>13948268.972222222</v>
      </c>
      <c r="K49" s="103">
        <f t="shared" si="0"/>
        <v>27226537.944444422</v>
      </c>
      <c r="L49" s="90" t="s">
        <v>87</v>
      </c>
      <c r="M49" s="90" t="s">
        <v>25</v>
      </c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24.75" customHeight="1" thickBot="1" x14ac:dyDescent="0.35">
      <c r="A50" s="97" t="s">
        <v>22</v>
      </c>
      <c r="B50" s="90" t="s">
        <v>122</v>
      </c>
      <c r="C50" s="90" t="s">
        <v>125</v>
      </c>
      <c r="D50" s="90" t="str">
        <f ca="1">VLOOKUP($D50,'[1]PAPI FEHIDRO'!$D:$L,5,FALSE)</f>
        <v>Município</v>
      </c>
      <c r="E50" s="90" t="s">
        <v>93</v>
      </c>
      <c r="F50" s="90" t="s">
        <v>26</v>
      </c>
      <c r="G50" s="90" t="s">
        <v>19</v>
      </c>
      <c r="H50" s="98" t="s">
        <v>27</v>
      </c>
      <c r="I50" s="102">
        <f>VLOOKUP(C50,'[2]PAP revisão'!$H$2:$R$130,11,FALSE)</f>
        <v>670000</v>
      </c>
      <c r="J50" s="104">
        <v>0</v>
      </c>
      <c r="K50" s="103">
        <f t="shared" ref="K50" si="4">SUM(I50:J50)</f>
        <v>670000</v>
      </c>
      <c r="L50" s="90" t="s">
        <v>87</v>
      </c>
      <c r="M50" s="90" t="s">
        <v>88</v>
      </c>
      <c r="N50" s="110"/>
      <c r="O50" s="110"/>
      <c r="P50" s="112"/>
      <c r="Q50" s="92"/>
      <c r="R50" s="92"/>
      <c r="S50" s="92"/>
      <c r="T50" s="92"/>
      <c r="U50" s="92"/>
      <c r="V50" s="92"/>
      <c r="W50" s="92"/>
      <c r="X50" s="92"/>
    </row>
    <row r="51" spans="1:24" customFormat="1" ht="24.75" customHeight="1" thickBot="1" x14ac:dyDescent="0.35">
      <c r="A51" s="97" t="s">
        <v>22</v>
      </c>
      <c r="B51" s="90" t="s">
        <v>122</v>
      </c>
      <c r="C51" s="90" t="s">
        <v>125</v>
      </c>
      <c r="D51" s="90" t="str">
        <f ca="1">VLOOKUP($D51,'[1]PAPI FEHIDRO'!$D:$L,5,FALSE)</f>
        <v>Município</v>
      </c>
      <c r="E51" s="90" t="s">
        <v>93</v>
      </c>
      <c r="F51" s="90" t="s">
        <v>26</v>
      </c>
      <c r="G51" s="90" t="s">
        <v>19</v>
      </c>
      <c r="H51" s="98" t="s">
        <v>27</v>
      </c>
      <c r="I51" s="104">
        <f>3602522.4-I50</f>
        <v>2932522.4</v>
      </c>
      <c r="J51" s="104">
        <v>3602522.4</v>
      </c>
      <c r="K51" s="103">
        <f t="shared" si="0"/>
        <v>6535044.7999999998</v>
      </c>
      <c r="L51" s="90" t="s">
        <v>87</v>
      </c>
      <c r="M51" s="98" t="s">
        <v>25</v>
      </c>
      <c r="N51" s="109"/>
      <c r="O51" s="109"/>
      <c r="P51" s="114"/>
      <c r="Q51" s="12"/>
      <c r="R51" s="10"/>
      <c r="S51" s="10"/>
      <c r="T51" s="10"/>
      <c r="U51" s="10"/>
      <c r="V51" s="10"/>
      <c r="W51" s="10"/>
      <c r="X51" s="10"/>
    </row>
    <row r="52" spans="1:24" ht="24.75" customHeight="1" thickBot="1" x14ac:dyDescent="0.35">
      <c r="A52" s="97" t="s">
        <v>22</v>
      </c>
      <c r="B52" s="90" t="s">
        <v>122</v>
      </c>
      <c r="C52" s="90" t="s">
        <v>126</v>
      </c>
      <c r="D52" s="90" t="str">
        <f ca="1">VLOOKUP($D52,'[1]PAPI FEHIDRO'!$D:$L,5,FALSE)</f>
        <v>Município</v>
      </c>
      <c r="E52" s="90" t="s">
        <v>95</v>
      </c>
      <c r="F52" s="90" t="s">
        <v>26</v>
      </c>
      <c r="G52" s="90" t="s">
        <v>19</v>
      </c>
      <c r="H52" s="98" t="s">
        <v>27</v>
      </c>
      <c r="I52" s="102">
        <f>VLOOKUP(C52,'[2]PAP revisão'!$H$2:$R$130,11,FALSE)</f>
        <v>670000</v>
      </c>
      <c r="J52" s="104">
        <v>0</v>
      </c>
      <c r="K52" s="103">
        <f t="shared" ref="K52" si="5">SUM(I52:J52)</f>
        <v>670000</v>
      </c>
      <c r="L52" s="90" t="s">
        <v>87</v>
      </c>
      <c r="M52" s="98" t="s">
        <v>88</v>
      </c>
      <c r="N52" s="110"/>
      <c r="O52" s="110"/>
      <c r="P52" s="115"/>
      <c r="Q52" s="108"/>
      <c r="R52" s="92"/>
      <c r="S52" s="92"/>
      <c r="T52" s="92"/>
      <c r="U52" s="92"/>
      <c r="V52" s="92"/>
      <c r="W52" s="92"/>
      <c r="X52" s="92"/>
    </row>
    <row r="53" spans="1:24" customFormat="1" ht="24.75" customHeight="1" thickBot="1" x14ac:dyDescent="0.35">
      <c r="A53" s="97" t="s">
        <v>22</v>
      </c>
      <c r="B53" s="90" t="s">
        <v>122</v>
      </c>
      <c r="C53" s="90" t="s">
        <v>126</v>
      </c>
      <c r="D53" s="90" t="str">
        <f ca="1">VLOOKUP($D53,'[1]PAPI FEHIDRO'!$D:$L,5,FALSE)</f>
        <v>Município</v>
      </c>
      <c r="E53" s="90" t="s">
        <v>95</v>
      </c>
      <c r="F53" s="90" t="s">
        <v>26</v>
      </c>
      <c r="G53" s="90" t="s">
        <v>19</v>
      </c>
      <c r="H53" s="98" t="s">
        <v>27</v>
      </c>
      <c r="I53" s="104">
        <f>20414293.6-I52</f>
        <v>19744293.600000001</v>
      </c>
      <c r="J53" s="104">
        <v>20414293.600000001</v>
      </c>
      <c r="K53" s="103">
        <f t="shared" si="0"/>
        <v>40158587.200000003</v>
      </c>
      <c r="L53" s="90" t="s">
        <v>87</v>
      </c>
      <c r="M53" s="98" t="s">
        <v>25</v>
      </c>
      <c r="N53" s="109"/>
      <c r="O53" s="109"/>
      <c r="P53" s="114"/>
      <c r="Q53" s="12"/>
      <c r="R53" s="10"/>
      <c r="S53" s="10"/>
      <c r="T53" s="10"/>
      <c r="U53" s="10"/>
      <c r="V53" s="10"/>
      <c r="W53" s="10"/>
      <c r="X53" s="10"/>
    </row>
    <row r="54" spans="1:24" customFormat="1" ht="24.75" customHeight="1" thickBot="1" x14ac:dyDescent="0.35">
      <c r="A54" s="97" t="s">
        <v>22</v>
      </c>
      <c r="B54" s="90" t="s">
        <v>127</v>
      </c>
      <c r="C54" s="90" t="s">
        <v>128</v>
      </c>
      <c r="D54" s="90" t="str">
        <f ca="1">VLOOKUP($D54,'[1]PAPI FEHIDRO'!$D:$L,5,FALSE)</f>
        <v>Município</v>
      </c>
      <c r="E54" s="90" t="s">
        <v>25</v>
      </c>
      <c r="F54" s="90" t="s">
        <v>26</v>
      </c>
      <c r="G54" s="90" t="s">
        <v>19</v>
      </c>
      <c r="H54" s="98" t="s">
        <v>27</v>
      </c>
      <c r="I54" s="104">
        <v>1500000</v>
      </c>
      <c r="J54" s="104">
        <v>1500000</v>
      </c>
      <c r="K54" s="103">
        <f t="shared" si="0"/>
        <v>3000000</v>
      </c>
      <c r="L54" s="90" t="s">
        <v>87</v>
      </c>
      <c r="M54" s="98" t="s">
        <v>25</v>
      </c>
      <c r="N54" s="109"/>
      <c r="O54" s="109"/>
      <c r="P54" s="114"/>
      <c r="Q54" s="12"/>
      <c r="R54" s="10"/>
      <c r="S54" s="10"/>
      <c r="T54" s="10"/>
      <c r="U54" s="10"/>
      <c r="V54" s="10"/>
      <c r="W54" s="10"/>
      <c r="X54" s="10"/>
    </row>
    <row r="55" spans="1:24" customFormat="1" ht="24.75" customHeight="1" thickBot="1" x14ac:dyDescent="0.3">
      <c r="A55" s="97" t="s">
        <v>22</v>
      </c>
      <c r="B55" s="90" t="s">
        <v>129</v>
      </c>
      <c r="C55" s="90" t="s">
        <v>130</v>
      </c>
      <c r="D55" s="90" t="s">
        <v>19</v>
      </c>
      <c r="E55" s="90" t="s">
        <v>53</v>
      </c>
      <c r="F55" s="90" t="s">
        <v>26</v>
      </c>
      <c r="G55" s="90" t="s">
        <v>19</v>
      </c>
      <c r="H55" s="98" t="s">
        <v>27</v>
      </c>
      <c r="I55" s="104">
        <v>196916738.43866667</v>
      </c>
      <c r="J55" s="104">
        <v>196916738.43866667</v>
      </c>
      <c r="K55" s="103">
        <f t="shared" si="0"/>
        <v>393833476.87733334</v>
      </c>
      <c r="L55" s="90" t="s">
        <v>87</v>
      </c>
      <c r="M55" s="98" t="s">
        <v>25</v>
      </c>
      <c r="N55" s="111"/>
      <c r="O55" s="111"/>
      <c r="P55" s="111"/>
      <c r="Q55" s="12"/>
      <c r="R55" s="10"/>
      <c r="S55" s="10"/>
      <c r="T55" s="10"/>
      <c r="U55" s="10"/>
      <c r="V55" s="10"/>
      <c r="W55" s="10"/>
      <c r="X55" s="10"/>
    </row>
    <row r="56" spans="1:24" customFormat="1" ht="24.75" customHeight="1" thickBot="1" x14ac:dyDescent="0.35">
      <c r="A56" s="97" t="s">
        <v>22</v>
      </c>
      <c r="B56" s="61" t="s">
        <v>131</v>
      </c>
      <c r="C56" s="61" t="s">
        <v>132</v>
      </c>
      <c r="D56" s="61" t="s">
        <v>16</v>
      </c>
      <c r="E56" s="61" t="s">
        <v>133</v>
      </c>
      <c r="F56" s="61" t="s">
        <v>26</v>
      </c>
      <c r="G56" s="61" t="s">
        <v>19</v>
      </c>
      <c r="H56" s="98" t="s">
        <v>27</v>
      </c>
      <c r="I56" s="102">
        <v>20497153.008000001</v>
      </c>
      <c r="J56" s="102">
        <v>20497153.008000001</v>
      </c>
      <c r="K56" s="103">
        <f t="shared" si="0"/>
        <v>40994306.016000003</v>
      </c>
      <c r="L56" s="61" t="s">
        <v>87</v>
      </c>
      <c r="M56" s="107" t="s">
        <v>25</v>
      </c>
      <c r="N56" s="109"/>
      <c r="O56" s="109"/>
      <c r="P56" s="114"/>
      <c r="Q56" s="12"/>
      <c r="R56" s="10"/>
      <c r="S56" s="10"/>
      <c r="T56" s="10"/>
      <c r="U56" s="10"/>
      <c r="V56" s="10"/>
      <c r="W56" s="10"/>
      <c r="X56" s="10"/>
    </row>
    <row r="57" spans="1:24" customFormat="1" ht="24.75" customHeight="1" thickBot="1" x14ac:dyDescent="0.35">
      <c r="A57" s="97" t="s">
        <v>134</v>
      </c>
      <c r="B57" s="90" t="s">
        <v>135</v>
      </c>
      <c r="C57" s="90" t="s">
        <v>136</v>
      </c>
      <c r="D57" s="90" t="s">
        <v>16</v>
      </c>
      <c r="E57" s="90" t="s">
        <v>73</v>
      </c>
      <c r="F57" s="90" t="s">
        <v>74</v>
      </c>
      <c r="G57" s="90" t="s">
        <v>25</v>
      </c>
      <c r="H57" s="98" t="s">
        <v>137</v>
      </c>
      <c r="I57" s="104">
        <v>100000</v>
      </c>
      <c r="J57" s="104">
        <v>100000</v>
      </c>
      <c r="K57" s="103">
        <f t="shared" si="0"/>
        <v>200000</v>
      </c>
      <c r="L57" s="90" t="s">
        <v>87</v>
      </c>
      <c r="M57" s="98" t="s">
        <v>25</v>
      </c>
      <c r="N57" s="109"/>
      <c r="O57" s="109"/>
      <c r="P57" s="114"/>
      <c r="Q57" s="12"/>
      <c r="R57" s="10"/>
      <c r="S57" s="10"/>
      <c r="T57" s="10"/>
      <c r="U57" s="10"/>
      <c r="V57" s="10"/>
      <c r="W57" s="10"/>
      <c r="X57" s="10"/>
    </row>
    <row r="58" spans="1:24" customFormat="1" ht="24.75" customHeight="1" thickBot="1" x14ac:dyDescent="0.35">
      <c r="A58" s="97" t="s">
        <v>134</v>
      </c>
      <c r="B58" s="90" t="s">
        <v>138</v>
      </c>
      <c r="C58" s="90" t="s">
        <v>139</v>
      </c>
      <c r="D58" s="90" t="s">
        <v>16</v>
      </c>
      <c r="E58" s="90" t="s">
        <v>73</v>
      </c>
      <c r="F58" s="90" t="s">
        <v>74</v>
      </c>
      <c r="G58" s="90" t="s">
        <v>25</v>
      </c>
      <c r="H58" s="98" t="s">
        <v>137</v>
      </c>
      <c r="I58" s="104">
        <v>500000</v>
      </c>
      <c r="J58" s="104">
        <v>500000</v>
      </c>
      <c r="K58" s="103">
        <f t="shared" si="0"/>
        <v>1000000</v>
      </c>
      <c r="L58" s="90" t="s">
        <v>87</v>
      </c>
      <c r="M58" s="98" t="s">
        <v>25</v>
      </c>
      <c r="N58" s="109"/>
      <c r="O58" s="109"/>
      <c r="P58" s="114"/>
      <c r="Q58" s="12"/>
      <c r="R58" s="10"/>
      <c r="S58" s="10"/>
      <c r="T58" s="10"/>
      <c r="U58" s="10"/>
      <c r="V58" s="10"/>
      <c r="W58" s="10"/>
      <c r="X58" s="10"/>
    </row>
    <row r="59" spans="1:24" customFormat="1" ht="24.75" customHeight="1" thickBot="1" x14ac:dyDescent="0.35">
      <c r="A59" s="97" t="s">
        <v>134</v>
      </c>
      <c r="B59" s="90" t="s">
        <v>140</v>
      </c>
      <c r="C59" s="90" t="s">
        <v>141</v>
      </c>
      <c r="D59" s="90" t="s">
        <v>16</v>
      </c>
      <c r="E59" s="90" t="s">
        <v>73</v>
      </c>
      <c r="F59" s="90" t="s">
        <v>74</v>
      </c>
      <c r="G59" s="90" t="s">
        <v>25</v>
      </c>
      <c r="H59" s="98" t="s">
        <v>137</v>
      </c>
      <c r="I59" s="104">
        <v>391950</v>
      </c>
      <c r="J59" s="104">
        <v>391950</v>
      </c>
      <c r="K59" s="103">
        <f t="shared" si="0"/>
        <v>783900</v>
      </c>
      <c r="L59" s="90" t="s">
        <v>87</v>
      </c>
      <c r="M59" s="98" t="s">
        <v>25</v>
      </c>
      <c r="N59" s="109"/>
      <c r="O59" s="109"/>
      <c r="P59" s="114"/>
      <c r="Q59" s="12"/>
      <c r="R59" s="10"/>
      <c r="S59" s="10"/>
      <c r="T59" s="10"/>
      <c r="U59" s="10"/>
      <c r="V59" s="10"/>
      <c r="W59" s="10"/>
      <c r="X59" s="10"/>
    </row>
    <row r="60" spans="1:24" ht="24.75" customHeight="1" thickBot="1" x14ac:dyDescent="0.35">
      <c r="A60" s="97" t="s">
        <v>70</v>
      </c>
      <c r="B60" s="90" t="s">
        <v>142</v>
      </c>
      <c r="C60" s="90" t="s">
        <v>72</v>
      </c>
      <c r="D60" s="90" t="s">
        <v>16</v>
      </c>
      <c r="E60" s="90" t="s">
        <v>73</v>
      </c>
      <c r="F60" s="90" t="s">
        <v>74</v>
      </c>
      <c r="G60" s="90" t="s">
        <v>19</v>
      </c>
      <c r="H60" s="98" t="s">
        <v>20</v>
      </c>
      <c r="I60" s="102">
        <f>VLOOKUP(C60,'[2]PAP revisão'!$H$2:$R$130,11,FALSE)</f>
        <v>1150000</v>
      </c>
      <c r="J60" s="102">
        <v>150000</v>
      </c>
      <c r="K60" s="103">
        <f t="shared" si="0"/>
        <v>1300000</v>
      </c>
      <c r="L60" s="90" t="s">
        <v>87</v>
      </c>
      <c r="M60" s="98" t="s">
        <v>88</v>
      </c>
      <c r="N60" s="110"/>
      <c r="O60" s="110"/>
      <c r="P60" s="115"/>
      <c r="Q60" s="108"/>
      <c r="R60" s="92"/>
      <c r="S60" s="92"/>
      <c r="T60" s="92"/>
      <c r="U60" s="92"/>
      <c r="V60" s="92"/>
      <c r="W60" s="92"/>
      <c r="X60" s="92"/>
    </row>
    <row r="61" spans="1:24" ht="24.75" customHeight="1" thickBot="1" x14ac:dyDescent="0.35">
      <c r="A61" s="97" t="s">
        <v>143</v>
      </c>
      <c r="B61" s="61" t="s">
        <v>144</v>
      </c>
      <c r="C61" s="61" t="s">
        <v>145</v>
      </c>
      <c r="D61" s="58" t="s">
        <v>16</v>
      </c>
      <c r="E61" s="90" t="s">
        <v>36</v>
      </c>
      <c r="F61" s="90" t="s">
        <v>74</v>
      </c>
      <c r="G61" s="90" t="s">
        <v>25</v>
      </c>
      <c r="H61" s="98" t="s">
        <v>146</v>
      </c>
      <c r="I61" s="102">
        <f>VLOOKUP(C61,'[2]PAP revisão'!$H$2:$R$130,11,FALSE)</f>
        <v>2218725.6</v>
      </c>
      <c r="J61" s="102">
        <v>600000</v>
      </c>
      <c r="K61" s="103">
        <f t="shared" si="0"/>
        <v>2818725.6</v>
      </c>
      <c r="L61" s="61" t="s">
        <v>87</v>
      </c>
      <c r="M61" s="61" t="s">
        <v>88</v>
      </c>
      <c r="N61" s="110"/>
      <c r="O61" s="110"/>
      <c r="P61" s="113"/>
      <c r="Q61" s="92"/>
      <c r="R61" s="92"/>
      <c r="S61" s="92"/>
      <c r="T61" s="92"/>
      <c r="U61" s="92"/>
      <c r="V61" s="92"/>
      <c r="W61" s="92"/>
      <c r="X61" s="92"/>
    </row>
    <row r="62" spans="1:24" customFormat="1" ht="24.75" customHeight="1" thickBot="1" x14ac:dyDescent="0.35">
      <c r="A62" s="1" t="s">
        <v>70</v>
      </c>
      <c r="B62" s="2" t="s">
        <v>75</v>
      </c>
      <c r="C62" s="2" t="s">
        <v>76</v>
      </c>
      <c r="D62" s="2" t="str">
        <f ca="1">VLOOKUP($D62,'[1]PAPI FEHIDRO'!$D:$L,5,FALSE)</f>
        <v>Bacia</v>
      </c>
      <c r="E62" s="2" t="s">
        <v>73</v>
      </c>
      <c r="F62" s="2" t="s">
        <v>74</v>
      </c>
      <c r="G62" s="2" t="s">
        <v>25</v>
      </c>
      <c r="H62" s="59" t="s">
        <v>147</v>
      </c>
      <c r="I62" s="102">
        <v>385620.26666666986</v>
      </c>
      <c r="J62" s="102">
        <v>497509.36666666996</v>
      </c>
      <c r="K62" s="103">
        <f t="shared" ref="K62:K69" si="6">SUM(I62:J62)</f>
        <v>883129.63333333982</v>
      </c>
      <c r="L62" s="2" t="s">
        <v>87</v>
      </c>
      <c r="M62" s="2" t="s">
        <v>25</v>
      </c>
      <c r="N62" s="9"/>
      <c r="O62" s="9"/>
      <c r="P62" s="10"/>
      <c r="Q62" s="10"/>
      <c r="R62" s="10"/>
      <c r="S62" s="10"/>
      <c r="T62" s="10"/>
      <c r="U62" s="10"/>
      <c r="V62" s="10"/>
      <c r="W62" s="10"/>
      <c r="X62" s="10"/>
    </row>
    <row r="63" spans="1:24" customFormat="1" ht="24.75" customHeight="1" thickBot="1" x14ac:dyDescent="0.35">
      <c r="A63" s="1" t="s">
        <v>28</v>
      </c>
      <c r="B63" s="2" t="s">
        <v>29</v>
      </c>
      <c r="C63" s="2" t="s">
        <v>30</v>
      </c>
      <c r="D63" s="2" t="s">
        <v>19</v>
      </c>
      <c r="E63" s="2" t="s">
        <v>148</v>
      </c>
      <c r="F63" s="2" t="s">
        <v>26</v>
      </c>
      <c r="G63" s="2" t="s">
        <v>19</v>
      </c>
      <c r="H63" s="59" t="s">
        <v>27</v>
      </c>
      <c r="I63" s="104">
        <v>1000000</v>
      </c>
      <c r="J63" s="104">
        <v>1000000</v>
      </c>
      <c r="K63" s="103">
        <f t="shared" si="6"/>
        <v>2000000</v>
      </c>
      <c r="L63" s="2" t="s">
        <v>87</v>
      </c>
      <c r="M63" s="2" t="s">
        <v>25</v>
      </c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24.75" customHeight="1" thickBot="1" x14ac:dyDescent="0.35">
      <c r="A64" s="1" t="s">
        <v>80</v>
      </c>
      <c r="B64" s="57" t="s">
        <v>149</v>
      </c>
      <c r="C64" s="57" t="s">
        <v>150</v>
      </c>
      <c r="D64" s="2" t="s">
        <v>16</v>
      </c>
      <c r="E64" s="2" t="s">
        <v>36</v>
      </c>
      <c r="F64" s="2" t="s">
        <v>74</v>
      </c>
      <c r="G64" s="2" t="s">
        <v>37</v>
      </c>
      <c r="H64" s="59" t="s">
        <v>38</v>
      </c>
      <c r="I64" s="102">
        <f>VLOOKUP(C64,'[2]PAP revisão'!$H$2:$R$130,11,FALSE)</f>
        <v>175813.2</v>
      </c>
      <c r="J64" s="102">
        <v>165000</v>
      </c>
      <c r="K64" s="103">
        <f t="shared" si="6"/>
        <v>340813.2</v>
      </c>
      <c r="L64" s="61" t="s">
        <v>87</v>
      </c>
      <c r="M64" s="61" t="s">
        <v>88</v>
      </c>
      <c r="N64" s="101"/>
      <c r="O64" s="101"/>
      <c r="P64" s="92"/>
      <c r="Q64" s="92"/>
      <c r="R64" s="92"/>
      <c r="S64" s="92"/>
      <c r="T64" s="92"/>
      <c r="U64" s="92"/>
      <c r="V64" s="92"/>
      <c r="W64" s="92"/>
      <c r="X64" s="92"/>
    </row>
    <row r="65" spans="1:24" ht="24.75" customHeight="1" thickBot="1" x14ac:dyDescent="0.35">
      <c r="A65" s="1" t="s">
        <v>80</v>
      </c>
      <c r="B65" s="57" t="s">
        <v>151</v>
      </c>
      <c r="C65" s="57" t="s">
        <v>152</v>
      </c>
      <c r="D65" s="2" t="s">
        <v>16</v>
      </c>
      <c r="E65" s="2" t="s">
        <v>36</v>
      </c>
      <c r="F65" s="2" t="s">
        <v>74</v>
      </c>
      <c r="G65" s="2" t="s">
        <v>37</v>
      </c>
      <c r="H65" s="59" t="s">
        <v>153</v>
      </c>
      <c r="I65" s="102">
        <f>VLOOKUP(C65,'[2]PAP revisão'!$H$2:$R$130,11,FALSE)</f>
        <v>50000</v>
      </c>
      <c r="J65" s="102">
        <v>50000</v>
      </c>
      <c r="K65" s="103">
        <f t="shared" si="6"/>
        <v>100000</v>
      </c>
      <c r="L65" s="61" t="s">
        <v>87</v>
      </c>
      <c r="M65" s="61" t="s">
        <v>88</v>
      </c>
      <c r="N65" s="101"/>
      <c r="O65" s="101"/>
      <c r="P65" s="92"/>
      <c r="Q65" s="92"/>
      <c r="R65" s="92"/>
      <c r="S65" s="92"/>
      <c r="T65" s="92"/>
      <c r="U65" s="92"/>
      <c r="V65" s="92"/>
      <c r="W65" s="92"/>
      <c r="X65" s="92"/>
    </row>
    <row r="66" spans="1:24" ht="24.75" customHeight="1" thickBot="1" x14ac:dyDescent="0.35">
      <c r="A66" s="1" t="s">
        <v>154</v>
      </c>
      <c r="B66" s="57" t="s">
        <v>155</v>
      </c>
      <c r="C66" s="57" t="s">
        <v>156</v>
      </c>
      <c r="D66" s="2" t="str">
        <f ca="1">VLOOKUP($D66,'[1]PAPI FEHIDRO'!$D:$L,5,FALSE)</f>
        <v>Bacia</v>
      </c>
      <c r="E66" s="57" t="s">
        <v>36</v>
      </c>
      <c r="F66" s="57" t="s">
        <v>74</v>
      </c>
      <c r="G66" s="57" t="s">
        <v>37</v>
      </c>
      <c r="H66" s="60" t="s">
        <v>38</v>
      </c>
      <c r="I66" s="102">
        <v>300000</v>
      </c>
      <c r="J66" s="102">
        <v>400000</v>
      </c>
      <c r="K66" s="103">
        <f t="shared" si="6"/>
        <v>700000</v>
      </c>
      <c r="L66" s="90" t="s">
        <v>87</v>
      </c>
      <c r="M66" s="61" t="s">
        <v>88</v>
      </c>
      <c r="N66" s="101"/>
      <c r="O66" s="101"/>
      <c r="P66" s="92"/>
      <c r="Q66" s="92"/>
      <c r="R66" s="92"/>
      <c r="S66" s="92"/>
      <c r="T66" s="92"/>
      <c r="U66" s="92"/>
      <c r="V66" s="92"/>
      <c r="W66" s="92"/>
      <c r="X66" s="92"/>
    </row>
    <row r="67" spans="1:24" ht="24.75" customHeight="1" thickBot="1" x14ac:dyDescent="0.35">
      <c r="A67" s="1" t="s">
        <v>84</v>
      </c>
      <c r="B67" s="57" t="s">
        <v>157</v>
      </c>
      <c r="C67" s="57" t="s">
        <v>158</v>
      </c>
      <c r="D67" s="2" t="s">
        <v>16</v>
      </c>
      <c r="E67" s="2" t="s">
        <v>36</v>
      </c>
      <c r="F67" s="2" t="s">
        <v>74</v>
      </c>
      <c r="G67" s="2" t="s">
        <v>37</v>
      </c>
      <c r="H67" s="59" t="s">
        <v>38</v>
      </c>
      <c r="I67" s="102">
        <f>VLOOKUP(C67,'[2]PAP revisão'!$H$2:$R$130,11,FALSE)</f>
        <v>1043646.7200000001</v>
      </c>
      <c r="J67" s="102">
        <v>715000</v>
      </c>
      <c r="K67" s="103">
        <f t="shared" si="6"/>
        <v>1758646.7200000002</v>
      </c>
      <c r="L67" s="61" t="s">
        <v>87</v>
      </c>
      <c r="M67" s="61" t="s">
        <v>88</v>
      </c>
      <c r="N67" s="101"/>
      <c r="O67" s="101"/>
      <c r="P67" s="92"/>
      <c r="Q67" s="92"/>
      <c r="R67" s="92"/>
      <c r="S67" s="92"/>
      <c r="T67" s="92"/>
      <c r="U67" s="92"/>
      <c r="V67" s="92"/>
      <c r="W67" s="92"/>
      <c r="X67" s="92"/>
    </row>
    <row r="68" spans="1:24" ht="24.75" customHeight="1" thickBot="1" x14ac:dyDescent="0.35">
      <c r="A68" s="1" t="s">
        <v>109</v>
      </c>
      <c r="B68" s="57" t="s">
        <v>421</v>
      </c>
      <c r="C68" s="57" t="s">
        <v>422</v>
      </c>
      <c r="D68" s="2" t="s">
        <v>16</v>
      </c>
      <c r="E68" s="2" t="s">
        <v>36</v>
      </c>
      <c r="F68" s="2" t="s">
        <v>74</v>
      </c>
      <c r="G68" s="2" t="s">
        <v>37</v>
      </c>
      <c r="H68" s="59" t="s">
        <v>38</v>
      </c>
      <c r="I68" s="102">
        <v>588763.99</v>
      </c>
      <c r="J68" s="102">
        <v>588763.99</v>
      </c>
      <c r="K68" s="103">
        <f t="shared" si="6"/>
        <v>1177527.98</v>
      </c>
      <c r="L68" s="61" t="s">
        <v>87</v>
      </c>
      <c r="M68" s="61" t="s">
        <v>88</v>
      </c>
      <c r="N68" s="101"/>
      <c r="O68" s="101"/>
      <c r="P68" s="92"/>
      <c r="Q68" s="92"/>
      <c r="R68" s="92"/>
      <c r="S68" s="92"/>
      <c r="T68" s="92"/>
      <c r="U68" s="92"/>
      <c r="V68" s="92"/>
      <c r="W68" s="92"/>
      <c r="X68" s="92"/>
    </row>
    <row r="69" spans="1:24" ht="24.75" customHeight="1" thickBot="1" x14ac:dyDescent="0.35">
      <c r="A69" s="1" t="s">
        <v>84</v>
      </c>
      <c r="B69" s="57" t="s">
        <v>105</v>
      </c>
      <c r="C69" s="57" t="s">
        <v>159</v>
      </c>
      <c r="D69" s="2" t="s">
        <v>16</v>
      </c>
      <c r="E69" s="2" t="s">
        <v>36</v>
      </c>
      <c r="F69" s="2" t="s">
        <v>74</v>
      </c>
      <c r="G69" s="2" t="s">
        <v>37</v>
      </c>
      <c r="H69" s="59" t="s">
        <v>38</v>
      </c>
      <c r="I69" s="102">
        <f>VLOOKUP(C69,'[2]PAP revisão'!$H$2:$R$130,11,FALSE)</f>
        <v>329400</v>
      </c>
      <c r="J69" s="102">
        <v>662200</v>
      </c>
      <c r="K69" s="103">
        <f t="shared" si="6"/>
        <v>991600</v>
      </c>
      <c r="L69" s="61" t="s">
        <v>87</v>
      </c>
      <c r="M69" s="61" t="s">
        <v>88</v>
      </c>
      <c r="N69" s="101"/>
      <c r="O69" s="101"/>
      <c r="P69" s="92"/>
      <c r="Q69" s="92"/>
      <c r="R69" s="92"/>
      <c r="S69" s="92"/>
      <c r="T69" s="92"/>
      <c r="U69" s="92"/>
      <c r="V69" s="92"/>
      <c r="W69" s="92"/>
      <c r="X69" s="92"/>
    </row>
    <row r="70" spans="1:24" ht="24.75" customHeight="1" x14ac:dyDescent="0.3">
      <c r="A70" s="11"/>
      <c r="B70" s="6"/>
      <c r="C70" s="6"/>
      <c r="D70" s="7"/>
      <c r="E70" s="7"/>
      <c r="F70" s="8"/>
      <c r="G70" s="116"/>
      <c r="H70" s="116"/>
      <c r="I70" s="117"/>
      <c r="J70" s="117"/>
      <c r="K70" s="118"/>
      <c r="L70" s="119"/>
      <c r="M70" s="119"/>
      <c r="N70" s="101"/>
      <c r="O70" s="101"/>
      <c r="P70" s="92"/>
      <c r="Q70" s="92"/>
      <c r="R70" s="92"/>
      <c r="S70" s="92"/>
      <c r="T70" s="92"/>
      <c r="U70" s="92"/>
      <c r="V70" s="92"/>
      <c r="W70" s="92"/>
      <c r="X70" s="92"/>
    </row>
    <row r="71" spans="1:24" ht="24.75" customHeight="1" x14ac:dyDescent="0.3">
      <c r="A71" s="11"/>
      <c r="B71" s="6"/>
      <c r="C71" s="6"/>
      <c r="D71" s="7"/>
      <c r="E71" s="7"/>
      <c r="F71" s="8"/>
      <c r="G71" s="116"/>
      <c r="H71" s="120"/>
      <c r="I71" s="121"/>
      <c r="J71" s="121"/>
      <c r="K71" s="122"/>
      <c r="L71" s="123"/>
      <c r="M71" s="119"/>
      <c r="N71" s="101"/>
      <c r="O71" s="101"/>
      <c r="P71" s="92"/>
      <c r="Q71" s="92"/>
      <c r="R71" s="92"/>
      <c r="S71" s="92"/>
      <c r="T71" s="92"/>
      <c r="U71" s="92"/>
      <c r="V71" s="92"/>
      <c r="W71" s="92"/>
      <c r="X71" s="92"/>
    </row>
    <row r="72" spans="1:24" ht="24.75" customHeight="1" x14ac:dyDescent="0.3">
      <c r="A72" s="11"/>
      <c r="B72" s="6"/>
      <c r="C72" s="6"/>
      <c r="D72" s="7"/>
      <c r="E72" s="7"/>
      <c r="F72" s="8"/>
      <c r="G72" s="124"/>
      <c r="H72" s="125"/>
      <c r="I72" s="126"/>
      <c r="J72" s="127"/>
      <c r="K72" s="128"/>
      <c r="L72" s="126"/>
      <c r="M72" s="129"/>
      <c r="N72" s="101"/>
      <c r="O72" s="101"/>
      <c r="P72" s="92"/>
      <c r="Q72" s="92"/>
      <c r="R72" s="92"/>
      <c r="S72" s="92"/>
      <c r="T72" s="92"/>
      <c r="U72" s="92"/>
      <c r="V72" s="92"/>
      <c r="W72" s="92"/>
      <c r="X72" s="92"/>
    </row>
    <row r="73" spans="1:24" ht="24.75" customHeight="1" x14ac:dyDescent="0.3">
      <c r="A73" s="11"/>
      <c r="B73" s="6"/>
      <c r="C73" s="6"/>
      <c r="D73" s="7"/>
      <c r="E73" s="7"/>
      <c r="F73" s="8"/>
      <c r="G73" s="124"/>
      <c r="H73" s="125"/>
      <c r="I73" s="126"/>
      <c r="J73" s="130"/>
      <c r="K73" s="130"/>
      <c r="L73" s="126"/>
      <c r="M73" s="129"/>
      <c r="N73" s="101"/>
      <c r="O73" s="101"/>
      <c r="P73" s="92"/>
      <c r="Q73" s="92"/>
      <c r="R73" s="92"/>
      <c r="S73" s="92"/>
      <c r="T73" s="92"/>
      <c r="U73" s="92"/>
      <c r="V73" s="92"/>
      <c r="W73" s="92"/>
      <c r="X73" s="92"/>
    </row>
    <row r="74" spans="1:24" ht="24.75" customHeight="1" x14ac:dyDescent="0.3">
      <c r="A74" s="11"/>
      <c r="B74" s="6"/>
      <c r="C74" s="6"/>
      <c r="D74" s="7"/>
      <c r="E74" s="7"/>
      <c r="F74" s="8"/>
      <c r="G74" s="124"/>
      <c r="H74" s="125"/>
      <c r="I74" s="126"/>
      <c r="J74" s="127"/>
      <c r="K74" s="128"/>
      <c r="L74" s="126"/>
      <c r="M74" s="129"/>
      <c r="N74" s="101"/>
      <c r="O74" s="101"/>
      <c r="P74" s="92"/>
      <c r="Q74" s="92"/>
      <c r="R74" s="92"/>
      <c r="S74" s="92"/>
      <c r="T74" s="92"/>
      <c r="U74" s="92"/>
      <c r="V74" s="92"/>
      <c r="W74" s="92"/>
      <c r="X74" s="92"/>
    </row>
    <row r="75" spans="1:24" ht="24.75" customHeight="1" x14ac:dyDescent="0.3">
      <c r="A75" s="11"/>
      <c r="B75" s="6"/>
      <c r="C75" s="6"/>
      <c r="D75" s="7"/>
      <c r="E75" s="7"/>
      <c r="F75" s="8"/>
      <c r="G75" s="116"/>
      <c r="H75" s="131"/>
      <c r="I75" s="132"/>
      <c r="J75" s="132"/>
      <c r="K75" s="133"/>
      <c r="L75" s="131"/>
      <c r="M75" s="116"/>
      <c r="N75" s="101"/>
      <c r="O75" s="101"/>
      <c r="P75" s="92"/>
      <c r="Q75" s="92"/>
      <c r="R75" s="92"/>
      <c r="S75" s="92"/>
      <c r="T75" s="92"/>
      <c r="U75" s="92"/>
      <c r="V75" s="92"/>
      <c r="W75" s="92"/>
      <c r="X75" s="92"/>
    </row>
    <row r="76" spans="1:24" ht="24.75" customHeight="1" x14ac:dyDescent="0.3">
      <c r="A76" s="11"/>
      <c r="B76" s="6"/>
      <c r="C76" s="6"/>
      <c r="D76" s="7"/>
      <c r="E76" s="7"/>
      <c r="F76" s="8"/>
      <c r="G76" s="116"/>
      <c r="H76" s="116"/>
      <c r="I76" s="134"/>
      <c r="J76" s="134"/>
      <c r="K76" s="118"/>
      <c r="L76" s="116"/>
      <c r="M76" s="116"/>
      <c r="N76" s="101"/>
      <c r="O76" s="101"/>
      <c r="P76" s="92"/>
      <c r="Q76" s="92"/>
      <c r="R76" s="92"/>
      <c r="S76" s="92"/>
      <c r="T76" s="92"/>
      <c r="U76" s="92"/>
      <c r="V76" s="92"/>
      <c r="W76" s="92"/>
      <c r="X76" s="92"/>
    </row>
    <row r="77" spans="1:24" ht="24.75" customHeight="1" x14ac:dyDescent="0.3">
      <c r="A77" s="11"/>
      <c r="B77" s="6"/>
      <c r="C77" s="6"/>
      <c r="D77" s="7"/>
      <c r="E77" s="7"/>
      <c r="F77" s="8"/>
      <c r="G77" s="8"/>
      <c r="H77" s="8"/>
      <c r="I77" s="93"/>
      <c r="J77" s="93"/>
      <c r="K77" s="91"/>
      <c r="L77" s="94"/>
      <c r="M77" s="94"/>
      <c r="N77" s="101"/>
      <c r="O77" s="101"/>
      <c r="P77" s="92"/>
      <c r="Q77" s="92"/>
      <c r="R77" s="92"/>
      <c r="S77" s="92"/>
      <c r="T77" s="92"/>
      <c r="U77" s="92"/>
      <c r="V77" s="92"/>
      <c r="W77" s="92"/>
      <c r="X77" s="92"/>
    </row>
    <row r="78" spans="1:24" ht="24.75" customHeight="1" x14ac:dyDescent="0.3">
      <c r="A78" s="11"/>
      <c r="B78" s="6"/>
      <c r="C78" s="6"/>
      <c r="D78" s="7"/>
      <c r="E78" s="7"/>
      <c r="F78" s="8"/>
      <c r="G78" s="8"/>
      <c r="H78" s="8"/>
      <c r="I78" s="93"/>
      <c r="J78" s="93"/>
      <c r="K78" s="91"/>
      <c r="L78" s="94"/>
      <c r="M78" s="94"/>
      <c r="N78" s="101"/>
      <c r="O78" s="101"/>
      <c r="P78" s="92"/>
      <c r="Q78" s="92"/>
      <c r="R78" s="92"/>
      <c r="S78" s="92"/>
      <c r="T78" s="92"/>
      <c r="U78" s="92"/>
      <c r="V78" s="92"/>
      <c r="W78" s="92"/>
      <c r="X78" s="92"/>
    </row>
    <row r="79" spans="1:24" ht="24.75" customHeight="1" x14ac:dyDescent="0.3">
      <c r="A79" s="11"/>
      <c r="B79" s="6"/>
      <c r="C79" s="6"/>
      <c r="D79" s="7"/>
      <c r="E79" s="7"/>
      <c r="F79" s="8"/>
      <c r="G79" s="8"/>
      <c r="H79" s="8"/>
      <c r="I79" s="93"/>
      <c r="J79" s="93"/>
      <c r="K79" s="91"/>
      <c r="L79" s="94"/>
      <c r="M79" s="94"/>
      <c r="N79" s="101"/>
      <c r="O79" s="101"/>
      <c r="P79" s="92"/>
      <c r="Q79" s="92"/>
      <c r="R79" s="92"/>
      <c r="S79" s="92"/>
      <c r="T79" s="92"/>
      <c r="U79" s="92"/>
      <c r="V79" s="92"/>
      <c r="W79" s="92"/>
      <c r="X79" s="92"/>
    </row>
    <row r="80" spans="1:24" ht="24.75" customHeight="1" x14ac:dyDescent="0.3">
      <c r="A80" s="11"/>
      <c r="B80" s="6"/>
      <c r="C80" s="6"/>
      <c r="D80" s="7"/>
      <c r="E80" s="7"/>
      <c r="F80" s="8"/>
      <c r="G80" s="8"/>
      <c r="H80" s="8"/>
      <c r="I80" s="93"/>
      <c r="J80" s="93"/>
      <c r="K80" s="91"/>
      <c r="L80" s="94"/>
      <c r="M80" s="94"/>
      <c r="N80" s="101"/>
      <c r="O80" s="101"/>
      <c r="P80" s="92"/>
      <c r="Q80" s="92"/>
      <c r="R80" s="92"/>
      <c r="S80" s="92"/>
      <c r="T80" s="92"/>
      <c r="U80" s="92"/>
      <c r="V80" s="92"/>
      <c r="W80" s="92"/>
      <c r="X80" s="92"/>
    </row>
    <row r="81" spans="1:24" ht="24.75" customHeight="1" x14ac:dyDescent="0.3">
      <c r="A81" s="11"/>
      <c r="B81" s="6"/>
      <c r="C81" s="6"/>
      <c r="D81" s="7"/>
      <c r="E81" s="7"/>
      <c r="F81" s="8"/>
      <c r="G81" s="8"/>
      <c r="H81" s="8"/>
      <c r="I81" s="93"/>
      <c r="J81" s="93"/>
      <c r="K81" s="91"/>
      <c r="L81" s="94"/>
      <c r="M81" s="94"/>
      <c r="N81" s="101"/>
      <c r="O81" s="101"/>
      <c r="P81" s="92"/>
      <c r="Q81" s="92"/>
      <c r="R81" s="92"/>
      <c r="S81" s="92"/>
      <c r="T81" s="92"/>
      <c r="U81" s="92"/>
      <c r="V81" s="92"/>
      <c r="W81" s="92"/>
      <c r="X81" s="92"/>
    </row>
    <row r="82" spans="1:24" ht="24.75" customHeight="1" x14ac:dyDescent="0.3">
      <c r="A82" s="11"/>
      <c r="B82" s="6"/>
      <c r="C82" s="6"/>
      <c r="D82" s="7"/>
      <c r="E82" s="7"/>
      <c r="F82" s="8"/>
      <c r="G82" s="8"/>
      <c r="H82" s="8"/>
      <c r="I82" s="93"/>
      <c r="J82" s="93"/>
      <c r="K82" s="91"/>
      <c r="L82" s="94"/>
      <c r="M82" s="94"/>
      <c r="N82" s="101"/>
      <c r="O82" s="101"/>
      <c r="P82" s="92"/>
      <c r="Q82" s="92"/>
      <c r="R82" s="92"/>
      <c r="S82" s="92"/>
      <c r="T82" s="92"/>
      <c r="U82" s="92"/>
      <c r="V82" s="92"/>
      <c r="W82" s="92"/>
      <c r="X82" s="92"/>
    </row>
    <row r="83" spans="1:24" ht="24.75" customHeight="1" x14ac:dyDescent="0.3">
      <c r="A83" s="11"/>
      <c r="B83" s="6"/>
      <c r="C83" s="6"/>
      <c r="D83" s="7"/>
      <c r="E83" s="7"/>
      <c r="F83" s="8"/>
      <c r="G83" s="8"/>
      <c r="H83" s="8"/>
      <c r="I83" s="93"/>
      <c r="J83" s="93"/>
      <c r="K83" s="91"/>
      <c r="L83" s="94"/>
      <c r="M83" s="94"/>
      <c r="N83" s="101"/>
      <c r="O83" s="101"/>
      <c r="P83" s="92"/>
      <c r="Q83" s="92"/>
      <c r="R83" s="92"/>
      <c r="S83" s="92"/>
      <c r="T83" s="92"/>
      <c r="U83" s="92"/>
      <c r="V83" s="92"/>
      <c r="W83" s="92"/>
      <c r="X83" s="92"/>
    </row>
    <row r="84" spans="1:24" ht="24.75" customHeight="1" x14ac:dyDescent="0.3">
      <c r="A84" s="11"/>
      <c r="B84" s="6"/>
      <c r="C84" s="6"/>
      <c r="D84" s="7"/>
      <c r="E84" s="7"/>
      <c r="F84" s="8"/>
      <c r="G84" s="8"/>
      <c r="H84" s="8"/>
      <c r="I84" s="93"/>
      <c r="J84" s="93"/>
      <c r="K84" s="91"/>
      <c r="L84" s="94"/>
      <c r="M84" s="94"/>
      <c r="N84" s="101"/>
      <c r="O84" s="101"/>
      <c r="P84" s="92"/>
      <c r="Q84" s="92"/>
      <c r="R84" s="92"/>
      <c r="S84" s="92"/>
      <c r="T84" s="92"/>
      <c r="U84" s="92"/>
      <c r="V84" s="92"/>
      <c r="W84" s="92"/>
      <c r="X84" s="92"/>
    </row>
    <row r="85" spans="1:24" ht="24.75" customHeight="1" x14ac:dyDescent="0.3">
      <c r="A85" s="11"/>
      <c r="B85" s="6"/>
      <c r="C85" s="6"/>
      <c r="D85" s="7"/>
      <c r="E85" s="7"/>
      <c r="F85" s="8"/>
      <c r="G85" s="8"/>
      <c r="H85" s="8"/>
      <c r="I85" s="93"/>
      <c r="J85" s="93"/>
      <c r="K85" s="91"/>
      <c r="L85" s="94"/>
      <c r="M85" s="94"/>
      <c r="N85" s="101"/>
      <c r="O85" s="101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4.75" customHeight="1" x14ac:dyDescent="0.3">
      <c r="A86" s="11"/>
      <c r="B86" s="6"/>
      <c r="C86" s="6"/>
      <c r="D86" s="7"/>
      <c r="E86" s="7"/>
      <c r="F86" s="8"/>
      <c r="G86" s="8"/>
      <c r="H86" s="8"/>
      <c r="I86" s="93"/>
      <c r="J86" s="93"/>
      <c r="K86" s="91"/>
      <c r="L86" s="94"/>
      <c r="M86" s="94"/>
      <c r="N86" s="101"/>
      <c r="O86" s="101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4.75" customHeight="1" x14ac:dyDescent="0.3">
      <c r="A87" s="11"/>
      <c r="B87" s="6"/>
      <c r="C87" s="6"/>
      <c r="D87" s="7"/>
      <c r="E87" s="7"/>
      <c r="F87" s="8"/>
      <c r="G87" s="8"/>
      <c r="H87" s="8"/>
      <c r="I87" s="93"/>
      <c r="J87" s="93"/>
      <c r="K87" s="91"/>
      <c r="L87" s="94"/>
      <c r="M87" s="94"/>
      <c r="N87" s="101"/>
      <c r="O87" s="101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4.75" customHeight="1" x14ac:dyDescent="0.3">
      <c r="A88" s="11"/>
      <c r="B88" s="6"/>
      <c r="C88" s="6"/>
      <c r="D88" s="7"/>
      <c r="E88" s="7"/>
      <c r="F88" s="8"/>
      <c r="G88" s="8"/>
      <c r="H88" s="8"/>
      <c r="I88" s="93"/>
      <c r="J88" s="93"/>
      <c r="K88" s="91"/>
      <c r="L88" s="94"/>
      <c r="M88" s="94"/>
      <c r="N88" s="101"/>
      <c r="O88" s="101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4.75" customHeight="1" x14ac:dyDescent="0.3">
      <c r="A89" s="11"/>
      <c r="B89" s="6"/>
      <c r="C89" s="6"/>
      <c r="D89" s="7"/>
      <c r="E89" s="7"/>
      <c r="F89" s="8"/>
      <c r="G89" s="8"/>
      <c r="H89" s="8"/>
      <c r="I89" s="93"/>
      <c r="J89" s="93"/>
      <c r="K89" s="91"/>
      <c r="L89" s="94"/>
      <c r="M89" s="94"/>
      <c r="N89" s="101"/>
      <c r="O89" s="101"/>
      <c r="P89" s="92"/>
      <c r="Q89" s="92"/>
      <c r="R89" s="92"/>
      <c r="S89" s="92"/>
      <c r="T89" s="92"/>
      <c r="U89" s="92"/>
      <c r="V89" s="92"/>
      <c r="W89" s="92"/>
      <c r="X89" s="92"/>
    </row>
    <row r="90" spans="1:24" ht="24.75" customHeight="1" x14ac:dyDescent="0.3">
      <c r="A90" s="11"/>
      <c r="B90" s="6"/>
      <c r="C90" s="6"/>
      <c r="D90" s="7"/>
      <c r="E90" s="7"/>
      <c r="F90" s="8"/>
      <c r="G90" s="8"/>
      <c r="H90" s="8"/>
      <c r="I90" s="93"/>
      <c r="J90" s="93"/>
      <c r="K90" s="91"/>
      <c r="L90" s="94"/>
      <c r="M90" s="94"/>
      <c r="N90" s="101"/>
      <c r="O90" s="101"/>
      <c r="P90" s="92"/>
      <c r="Q90" s="92"/>
      <c r="R90" s="92"/>
      <c r="S90" s="92"/>
      <c r="T90" s="92"/>
      <c r="U90" s="92"/>
      <c r="V90" s="92"/>
      <c r="W90" s="92"/>
      <c r="X90" s="92"/>
    </row>
    <row r="91" spans="1:24" ht="24.75" customHeight="1" x14ac:dyDescent="0.3">
      <c r="A91" s="11"/>
      <c r="B91" s="6"/>
      <c r="C91" s="6"/>
      <c r="D91" s="7"/>
      <c r="E91" s="7"/>
      <c r="F91" s="8"/>
      <c r="G91" s="8"/>
      <c r="H91" s="8"/>
      <c r="I91" s="93"/>
      <c r="J91" s="93"/>
      <c r="K91" s="91"/>
      <c r="L91" s="94"/>
      <c r="M91" s="94"/>
      <c r="N91" s="101"/>
      <c r="O91" s="101"/>
      <c r="P91" s="92"/>
      <c r="Q91" s="92"/>
      <c r="R91" s="92"/>
      <c r="S91" s="92"/>
      <c r="T91" s="92"/>
      <c r="U91" s="92"/>
      <c r="V91" s="92"/>
      <c r="W91" s="92"/>
      <c r="X91" s="92"/>
    </row>
    <row r="92" spans="1:24" ht="24.75" customHeight="1" x14ac:dyDescent="0.3">
      <c r="A92" s="11"/>
      <c r="B92" s="6"/>
      <c r="C92" s="6"/>
      <c r="D92" s="7"/>
      <c r="E92" s="7"/>
      <c r="F92" s="8"/>
      <c r="G92" s="8"/>
      <c r="H92" s="8"/>
      <c r="I92" s="93"/>
      <c r="J92" s="93"/>
      <c r="K92" s="91"/>
      <c r="L92" s="94"/>
      <c r="M92" s="94"/>
      <c r="N92" s="101"/>
      <c r="O92" s="101"/>
      <c r="P92" s="92"/>
      <c r="Q92" s="92"/>
      <c r="R92" s="92"/>
      <c r="S92" s="92"/>
      <c r="T92" s="92"/>
      <c r="U92" s="92"/>
      <c r="V92" s="92"/>
      <c r="W92" s="92"/>
      <c r="X92" s="92"/>
    </row>
    <row r="93" spans="1:24" ht="24.75" customHeight="1" x14ac:dyDescent="0.3">
      <c r="A93" s="11"/>
      <c r="B93" s="6"/>
      <c r="C93" s="6"/>
      <c r="D93" s="7"/>
      <c r="E93" s="7"/>
      <c r="F93" s="8"/>
      <c r="G93" s="8"/>
      <c r="H93" s="8"/>
      <c r="I93" s="93"/>
      <c r="J93" s="93"/>
      <c r="K93" s="91"/>
      <c r="L93" s="94"/>
      <c r="M93" s="94"/>
      <c r="N93" s="101"/>
      <c r="O93" s="101"/>
      <c r="P93" s="92"/>
      <c r="Q93" s="92"/>
      <c r="R93" s="92"/>
      <c r="S93" s="92"/>
      <c r="T93" s="92"/>
      <c r="U93" s="92"/>
      <c r="V93" s="92"/>
      <c r="W93" s="92"/>
      <c r="X93" s="92"/>
    </row>
    <row r="94" spans="1:24" ht="24.75" customHeight="1" x14ac:dyDescent="0.3">
      <c r="A94" s="11"/>
      <c r="B94" s="6"/>
      <c r="C94" s="6"/>
      <c r="D94" s="7"/>
      <c r="E94" s="7"/>
      <c r="F94" s="8"/>
      <c r="G94" s="8"/>
      <c r="H94" s="8"/>
      <c r="I94" s="93"/>
      <c r="J94" s="93"/>
      <c r="K94" s="91"/>
      <c r="L94" s="94"/>
      <c r="M94" s="94"/>
      <c r="N94" s="101"/>
      <c r="O94" s="101"/>
      <c r="P94" s="92"/>
      <c r="Q94" s="92"/>
      <c r="R94" s="92"/>
      <c r="S94" s="92"/>
      <c r="T94" s="92"/>
      <c r="U94" s="92"/>
      <c r="V94" s="92"/>
      <c r="W94" s="92"/>
      <c r="X94" s="92"/>
    </row>
    <row r="95" spans="1:24" ht="24.75" customHeight="1" x14ac:dyDescent="0.3">
      <c r="A95" s="11"/>
      <c r="B95" s="6"/>
      <c r="C95" s="6"/>
      <c r="D95" s="7"/>
      <c r="E95" s="7"/>
      <c r="F95" s="8"/>
      <c r="G95" s="8"/>
      <c r="H95" s="8"/>
      <c r="I95" s="93"/>
      <c r="J95" s="93"/>
      <c r="K95" s="91"/>
      <c r="L95" s="94"/>
      <c r="M95" s="94"/>
      <c r="N95" s="101"/>
      <c r="O95" s="101"/>
      <c r="P95" s="92"/>
      <c r="Q95" s="92"/>
      <c r="R95" s="92"/>
      <c r="S95" s="92"/>
      <c r="T95" s="92"/>
      <c r="U95" s="92"/>
      <c r="V95" s="92"/>
      <c r="W95" s="92"/>
      <c r="X95" s="92"/>
    </row>
    <row r="96" spans="1:24" ht="24.75" customHeight="1" x14ac:dyDescent="0.3">
      <c r="A96" s="11"/>
      <c r="B96" s="6"/>
      <c r="C96" s="6"/>
      <c r="D96" s="7"/>
      <c r="E96" s="7"/>
      <c r="F96" s="8"/>
      <c r="G96" s="8"/>
      <c r="H96" s="8"/>
      <c r="I96" s="93"/>
      <c r="J96" s="93"/>
      <c r="K96" s="91"/>
      <c r="L96" s="94"/>
      <c r="M96" s="94"/>
      <c r="N96" s="101"/>
      <c r="O96" s="101"/>
      <c r="P96" s="92"/>
      <c r="Q96" s="92"/>
      <c r="R96" s="92"/>
      <c r="S96" s="92"/>
      <c r="T96" s="92"/>
      <c r="U96" s="92"/>
      <c r="V96" s="92"/>
      <c r="W96" s="92"/>
      <c r="X96" s="92"/>
    </row>
    <row r="97" spans="1:24" ht="24.75" customHeight="1" x14ac:dyDescent="0.3">
      <c r="A97" s="11"/>
      <c r="B97" s="6"/>
      <c r="C97" s="6"/>
      <c r="D97" s="7"/>
      <c r="E97" s="7"/>
      <c r="F97" s="8"/>
      <c r="G97" s="8"/>
      <c r="H97" s="8"/>
      <c r="I97" s="93"/>
      <c r="J97" s="93"/>
      <c r="K97" s="91"/>
      <c r="L97" s="94"/>
      <c r="M97" s="94"/>
      <c r="N97" s="101"/>
      <c r="O97" s="101"/>
      <c r="P97" s="92"/>
      <c r="Q97" s="92"/>
      <c r="R97" s="92"/>
      <c r="S97" s="92"/>
      <c r="T97" s="92"/>
      <c r="U97" s="92"/>
      <c r="V97" s="92"/>
      <c r="W97" s="92"/>
      <c r="X97" s="92"/>
    </row>
    <row r="98" spans="1:24" ht="24.75" customHeight="1" x14ac:dyDescent="0.3">
      <c r="A98" s="11"/>
      <c r="B98" s="6"/>
      <c r="C98" s="6"/>
      <c r="D98" s="7"/>
      <c r="E98" s="7"/>
      <c r="F98" s="8"/>
      <c r="G98" s="8"/>
      <c r="H98" s="8"/>
      <c r="I98" s="93"/>
      <c r="J98" s="93"/>
      <c r="K98" s="91"/>
      <c r="L98" s="94"/>
      <c r="M98" s="94"/>
      <c r="N98" s="101"/>
      <c r="O98" s="101"/>
      <c r="P98" s="92"/>
      <c r="Q98" s="92"/>
      <c r="R98" s="92"/>
      <c r="S98" s="92"/>
      <c r="T98" s="92"/>
      <c r="U98" s="92"/>
      <c r="V98" s="92"/>
      <c r="W98" s="92"/>
      <c r="X98" s="92"/>
    </row>
    <row r="99" spans="1:24" ht="24.75" customHeight="1" x14ac:dyDescent="0.3">
      <c r="A99" s="11"/>
      <c r="B99" s="6"/>
      <c r="C99" s="6"/>
      <c r="D99" s="7"/>
      <c r="E99" s="7"/>
      <c r="F99" s="8"/>
      <c r="G99" s="8"/>
      <c r="H99" s="8"/>
      <c r="I99" s="93"/>
      <c r="J99" s="93"/>
      <c r="K99" s="91"/>
      <c r="L99" s="94"/>
      <c r="M99" s="94"/>
      <c r="N99" s="101"/>
      <c r="O99" s="101"/>
      <c r="P99" s="92"/>
      <c r="Q99" s="92"/>
      <c r="R99" s="92"/>
      <c r="S99" s="92"/>
      <c r="T99" s="92"/>
      <c r="U99" s="92"/>
      <c r="V99" s="92"/>
      <c r="W99" s="92"/>
      <c r="X99" s="92"/>
    </row>
    <row r="100" spans="1:24" ht="24.75" customHeight="1" x14ac:dyDescent="0.3">
      <c r="A100" s="11"/>
      <c r="B100" s="6"/>
      <c r="C100" s="6"/>
      <c r="D100" s="7"/>
      <c r="E100" s="7"/>
      <c r="F100" s="8"/>
      <c r="G100" s="8"/>
      <c r="H100" s="8"/>
      <c r="I100" s="93"/>
      <c r="J100" s="93"/>
      <c r="K100" s="91"/>
      <c r="L100" s="94"/>
      <c r="M100" s="94"/>
      <c r="N100" s="101"/>
      <c r="O100" s="101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ht="24.75" customHeight="1" x14ac:dyDescent="0.3">
      <c r="A101" s="11"/>
      <c r="B101" s="6"/>
      <c r="C101" s="6"/>
      <c r="D101" s="7"/>
      <c r="E101" s="7"/>
      <c r="F101" s="8"/>
      <c r="G101" s="8"/>
      <c r="H101" s="8"/>
      <c r="I101" s="93"/>
      <c r="J101" s="93"/>
      <c r="K101" s="91"/>
      <c r="L101" s="94"/>
      <c r="M101" s="94"/>
      <c r="N101" s="101"/>
      <c r="O101" s="101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ht="24.75" customHeight="1" x14ac:dyDescent="0.3">
      <c r="A102" s="11"/>
      <c r="B102" s="6"/>
      <c r="C102" s="6"/>
      <c r="D102" s="7"/>
      <c r="E102" s="7"/>
      <c r="F102" s="8"/>
      <c r="G102" s="8"/>
      <c r="H102" s="8"/>
      <c r="I102" s="93"/>
      <c r="J102" s="93"/>
      <c r="K102" s="91"/>
      <c r="L102" s="94"/>
      <c r="M102" s="94"/>
      <c r="N102" s="101"/>
      <c r="O102" s="101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ht="24.75" customHeight="1" x14ac:dyDescent="0.3">
      <c r="A103" s="11"/>
      <c r="B103" s="6"/>
      <c r="C103" s="6"/>
      <c r="D103" s="7"/>
      <c r="E103" s="7"/>
      <c r="F103" s="8"/>
      <c r="G103" s="8"/>
      <c r="H103" s="8"/>
      <c r="I103" s="93"/>
      <c r="J103" s="93"/>
      <c r="K103" s="91"/>
      <c r="L103" s="94"/>
      <c r="M103" s="94"/>
      <c r="N103" s="101"/>
      <c r="O103" s="101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ht="24.75" customHeight="1" x14ac:dyDescent="0.3">
      <c r="A104" s="11"/>
      <c r="B104" s="6"/>
      <c r="C104" s="6"/>
      <c r="D104" s="7"/>
      <c r="E104" s="7"/>
      <c r="F104" s="8"/>
      <c r="G104" s="8"/>
      <c r="H104" s="8"/>
      <c r="I104" s="93"/>
      <c r="J104" s="93"/>
      <c r="K104" s="91"/>
      <c r="L104" s="94"/>
      <c r="M104" s="94"/>
      <c r="N104" s="101"/>
      <c r="O104" s="101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ht="24.75" customHeight="1" x14ac:dyDescent="0.3">
      <c r="A105" s="11"/>
      <c r="B105" s="6"/>
      <c r="C105" s="6"/>
      <c r="D105" s="7"/>
      <c r="E105" s="7"/>
      <c r="F105" s="8"/>
      <c r="G105" s="8"/>
      <c r="H105" s="8"/>
      <c r="I105" s="93"/>
      <c r="J105" s="93"/>
      <c r="K105" s="91"/>
      <c r="L105" s="94"/>
      <c r="M105" s="94"/>
      <c r="N105" s="101"/>
      <c r="O105" s="101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ht="24.75" customHeight="1" x14ac:dyDescent="0.3">
      <c r="A106" s="11"/>
      <c r="B106" s="6"/>
      <c r="C106" s="6"/>
      <c r="D106" s="7"/>
      <c r="E106" s="7"/>
      <c r="F106" s="8"/>
      <c r="G106" s="8"/>
      <c r="H106" s="8"/>
      <c r="I106" s="93"/>
      <c r="J106" s="93"/>
      <c r="K106" s="91"/>
      <c r="L106" s="94"/>
      <c r="M106" s="94"/>
      <c r="N106" s="101"/>
      <c r="O106" s="101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ht="24.75" customHeight="1" x14ac:dyDescent="0.3">
      <c r="A107" s="11"/>
      <c r="B107" s="6"/>
      <c r="C107" s="6"/>
      <c r="D107" s="7"/>
      <c r="E107" s="7"/>
      <c r="F107" s="8"/>
      <c r="G107" s="8"/>
      <c r="H107" s="8"/>
      <c r="I107" s="93"/>
      <c r="J107" s="93"/>
      <c r="K107" s="91"/>
      <c r="L107" s="94"/>
      <c r="M107" s="94"/>
      <c r="N107" s="101"/>
      <c r="O107" s="101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ht="24.75" customHeight="1" x14ac:dyDescent="0.3">
      <c r="A108" s="11"/>
      <c r="B108" s="6"/>
      <c r="C108" s="6"/>
      <c r="D108" s="7"/>
      <c r="E108" s="7"/>
      <c r="F108" s="8"/>
      <c r="G108" s="8"/>
      <c r="H108" s="8"/>
      <c r="I108" s="93"/>
      <c r="J108" s="93"/>
      <c r="K108" s="91"/>
      <c r="L108" s="94"/>
      <c r="M108" s="94"/>
      <c r="N108" s="101"/>
      <c r="O108" s="101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ht="24.75" customHeight="1" x14ac:dyDescent="0.3">
      <c r="A109" s="11"/>
      <c r="B109" s="6"/>
      <c r="C109" s="6"/>
      <c r="D109" s="7"/>
      <c r="E109" s="7"/>
      <c r="F109" s="8"/>
      <c r="G109" s="8"/>
      <c r="H109" s="8"/>
      <c r="I109" s="93"/>
      <c r="J109" s="93"/>
      <c r="K109" s="91"/>
      <c r="L109" s="94"/>
      <c r="M109" s="94"/>
      <c r="N109" s="101"/>
      <c r="O109" s="101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ht="24.75" customHeight="1" x14ac:dyDescent="0.3">
      <c r="A110" s="11"/>
      <c r="B110" s="6"/>
      <c r="C110" s="6"/>
      <c r="D110" s="7"/>
      <c r="E110" s="7"/>
      <c r="F110" s="8"/>
      <c r="G110" s="8"/>
      <c r="H110" s="8"/>
      <c r="I110" s="93"/>
      <c r="J110" s="93"/>
      <c r="K110" s="91"/>
      <c r="L110" s="94"/>
      <c r="M110" s="94"/>
      <c r="N110" s="101"/>
      <c r="O110" s="101"/>
      <c r="P110" s="92"/>
      <c r="Q110" s="92"/>
      <c r="R110" s="92"/>
      <c r="S110" s="92"/>
      <c r="T110" s="92"/>
      <c r="U110" s="92"/>
      <c r="V110" s="92"/>
      <c r="W110" s="92"/>
      <c r="X110" s="92"/>
    </row>
    <row r="111" spans="1:24" ht="24.75" customHeight="1" x14ac:dyDescent="0.3">
      <c r="A111" s="11"/>
      <c r="B111" s="6"/>
      <c r="C111" s="6"/>
      <c r="D111" s="7"/>
      <c r="E111" s="7"/>
      <c r="F111" s="8"/>
      <c r="G111" s="8"/>
      <c r="H111" s="8"/>
      <c r="I111" s="93"/>
      <c r="J111" s="93"/>
      <c r="K111" s="91"/>
      <c r="L111" s="94"/>
      <c r="M111" s="94"/>
      <c r="N111" s="101"/>
      <c r="O111" s="101"/>
      <c r="P111" s="92"/>
      <c r="Q111" s="92"/>
      <c r="R111" s="92"/>
      <c r="S111" s="92"/>
      <c r="T111" s="92"/>
      <c r="U111" s="92"/>
      <c r="V111" s="92"/>
      <c r="W111" s="92"/>
      <c r="X111" s="92"/>
    </row>
    <row r="112" spans="1:24" ht="24.75" customHeight="1" x14ac:dyDescent="0.3">
      <c r="A112" s="11"/>
      <c r="B112" s="6"/>
      <c r="C112" s="6"/>
      <c r="D112" s="7"/>
      <c r="E112" s="7"/>
      <c r="F112" s="8"/>
      <c r="G112" s="8"/>
      <c r="H112" s="8"/>
      <c r="I112" s="93"/>
      <c r="J112" s="93"/>
      <c r="K112" s="91"/>
      <c r="L112" s="94"/>
      <c r="M112" s="94"/>
      <c r="N112" s="101"/>
      <c r="O112" s="101"/>
      <c r="P112" s="92"/>
      <c r="Q112" s="92"/>
      <c r="R112" s="92"/>
      <c r="S112" s="92"/>
      <c r="T112" s="92"/>
      <c r="U112" s="92"/>
      <c r="V112" s="92"/>
      <c r="W112" s="92"/>
      <c r="X112" s="92"/>
    </row>
    <row r="113" spans="1:24" ht="24.75" customHeight="1" x14ac:dyDescent="0.3">
      <c r="A113" s="11"/>
      <c r="B113" s="6"/>
      <c r="C113" s="6"/>
      <c r="D113" s="7"/>
      <c r="E113" s="7"/>
      <c r="F113" s="8"/>
      <c r="G113" s="8"/>
      <c r="H113" s="8"/>
      <c r="I113" s="93"/>
      <c r="J113" s="93"/>
      <c r="K113" s="91"/>
      <c r="L113" s="94"/>
      <c r="M113" s="94"/>
      <c r="N113" s="101"/>
      <c r="O113" s="101"/>
      <c r="P113" s="92"/>
      <c r="Q113" s="92"/>
      <c r="R113" s="92"/>
      <c r="S113" s="92"/>
      <c r="T113" s="92"/>
      <c r="U113" s="92"/>
      <c r="V113" s="92"/>
      <c r="W113" s="92"/>
      <c r="X113" s="92"/>
    </row>
    <row r="114" spans="1:24" ht="24.75" customHeight="1" x14ac:dyDescent="0.3">
      <c r="A114" s="11"/>
      <c r="B114" s="6"/>
      <c r="C114" s="6"/>
      <c r="D114" s="7"/>
      <c r="E114" s="7"/>
      <c r="F114" s="8"/>
      <c r="G114" s="8"/>
      <c r="H114" s="8"/>
      <c r="I114" s="93"/>
      <c r="J114" s="93"/>
      <c r="K114" s="91"/>
      <c r="L114" s="94"/>
      <c r="M114" s="94"/>
      <c r="N114" s="101"/>
      <c r="O114" s="101"/>
      <c r="P114" s="92"/>
      <c r="Q114" s="92"/>
      <c r="R114" s="92"/>
      <c r="S114" s="92"/>
      <c r="T114" s="92"/>
      <c r="U114" s="92"/>
      <c r="V114" s="92"/>
      <c r="W114" s="92"/>
      <c r="X114" s="92"/>
    </row>
    <row r="115" spans="1:24" ht="24.75" customHeight="1" x14ac:dyDescent="0.3">
      <c r="A115" s="11"/>
      <c r="B115" s="6"/>
      <c r="C115" s="6"/>
      <c r="D115" s="7"/>
      <c r="E115" s="7"/>
      <c r="F115" s="8"/>
      <c r="G115" s="8"/>
      <c r="H115" s="8"/>
      <c r="I115" s="93"/>
      <c r="J115" s="93"/>
      <c r="K115" s="91"/>
      <c r="L115" s="94"/>
      <c r="M115" s="94"/>
      <c r="N115" s="101"/>
      <c r="O115" s="101"/>
      <c r="P115" s="92"/>
      <c r="Q115" s="92"/>
      <c r="R115" s="92"/>
      <c r="S115" s="92"/>
      <c r="T115" s="92"/>
      <c r="U115" s="92"/>
      <c r="V115" s="92"/>
      <c r="W115" s="92"/>
      <c r="X115" s="92"/>
    </row>
    <row r="116" spans="1:24" ht="24.75" customHeight="1" x14ac:dyDescent="0.3">
      <c r="A116" s="11"/>
      <c r="B116" s="6"/>
      <c r="C116" s="6"/>
      <c r="D116" s="7"/>
      <c r="E116" s="7"/>
      <c r="F116" s="8"/>
      <c r="G116" s="8"/>
      <c r="H116" s="8"/>
      <c r="I116" s="93"/>
      <c r="J116" s="93"/>
      <c r="K116" s="91"/>
      <c r="L116" s="94"/>
      <c r="M116" s="94"/>
      <c r="N116" s="101"/>
      <c r="O116" s="101"/>
      <c r="P116" s="92"/>
      <c r="Q116" s="92"/>
      <c r="R116" s="92"/>
      <c r="S116" s="92"/>
      <c r="T116" s="92"/>
      <c r="U116" s="92"/>
      <c r="V116" s="92"/>
      <c r="W116" s="92"/>
      <c r="X116" s="92"/>
    </row>
    <row r="117" spans="1:24" ht="24.75" customHeight="1" x14ac:dyDescent="0.3">
      <c r="A117" s="11"/>
      <c r="B117" s="6"/>
      <c r="C117" s="6"/>
      <c r="D117" s="7"/>
      <c r="E117" s="7"/>
      <c r="F117" s="8"/>
      <c r="G117" s="8"/>
      <c r="H117" s="8"/>
      <c r="I117" s="93"/>
      <c r="J117" s="93"/>
      <c r="K117" s="91"/>
      <c r="L117" s="94"/>
      <c r="M117" s="94"/>
      <c r="N117" s="101"/>
      <c r="O117" s="101"/>
      <c r="P117" s="92"/>
      <c r="Q117" s="92"/>
      <c r="R117" s="92"/>
      <c r="S117" s="92"/>
      <c r="T117" s="92"/>
      <c r="U117" s="92"/>
      <c r="V117" s="92"/>
      <c r="W117" s="92"/>
      <c r="X117" s="92"/>
    </row>
    <row r="118" spans="1:24" ht="24.75" customHeight="1" x14ac:dyDescent="0.3">
      <c r="A118" s="11"/>
      <c r="B118" s="6"/>
      <c r="C118" s="6"/>
      <c r="D118" s="7"/>
      <c r="E118" s="7"/>
      <c r="F118" s="8"/>
      <c r="G118" s="8"/>
      <c r="H118" s="8"/>
      <c r="I118" s="93"/>
      <c r="J118" s="93"/>
      <c r="K118" s="91"/>
      <c r="L118" s="94"/>
      <c r="M118" s="94"/>
      <c r="N118" s="101"/>
      <c r="O118" s="101"/>
      <c r="P118" s="92"/>
      <c r="Q118" s="92"/>
      <c r="R118" s="92"/>
      <c r="S118" s="92"/>
      <c r="T118" s="92"/>
      <c r="U118" s="92"/>
      <c r="V118" s="92"/>
      <c r="W118" s="92"/>
      <c r="X118" s="92"/>
    </row>
    <row r="119" spans="1:24" ht="24.75" customHeight="1" x14ac:dyDescent="0.3">
      <c r="A119" s="11"/>
      <c r="B119" s="6"/>
      <c r="C119" s="6"/>
      <c r="D119" s="7"/>
      <c r="E119" s="7"/>
      <c r="F119" s="8"/>
      <c r="G119" s="8"/>
      <c r="H119" s="8"/>
      <c r="I119" s="93"/>
      <c r="J119" s="93"/>
      <c r="K119" s="91"/>
      <c r="L119" s="94"/>
      <c r="M119" s="94"/>
      <c r="N119" s="101"/>
      <c r="O119" s="101"/>
      <c r="P119" s="92"/>
      <c r="Q119" s="92"/>
      <c r="R119" s="92"/>
      <c r="S119" s="92"/>
      <c r="T119" s="92"/>
      <c r="U119" s="92"/>
      <c r="V119" s="92"/>
      <c r="W119" s="92"/>
      <c r="X119" s="92"/>
    </row>
    <row r="120" spans="1:24" ht="24.75" customHeight="1" x14ac:dyDescent="0.3">
      <c r="A120" s="11"/>
      <c r="B120" s="6"/>
      <c r="C120" s="6"/>
      <c r="D120" s="7"/>
      <c r="E120" s="7"/>
      <c r="F120" s="8"/>
      <c r="G120" s="8"/>
      <c r="H120" s="8"/>
      <c r="I120" s="93"/>
      <c r="J120" s="93"/>
      <c r="K120" s="91"/>
      <c r="L120" s="94"/>
      <c r="M120" s="94"/>
      <c r="N120" s="101"/>
      <c r="O120" s="101"/>
      <c r="P120" s="92"/>
      <c r="Q120" s="92"/>
      <c r="R120" s="92"/>
      <c r="S120" s="92"/>
      <c r="T120" s="92"/>
      <c r="U120" s="92"/>
      <c r="V120" s="92"/>
      <c r="W120" s="92"/>
      <c r="X120" s="92"/>
    </row>
    <row r="121" spans="1:24" ht="24.75" customHeight="1" x14ac:dyDescent="0.3">
      <c r="A121" s="11"/>
      <c r="B121" s="6"/>
      <c r="C121" s="6"/>
      <c r="D121" s="7"/>
      <c r="E121" s="7"/>
      <c r="F121" s="8"/>
      <c r="G121" s="8"/>
      <c r="H121" s="8"/>
      <c r="I121" s="93"/>
      <c r="J121" s="93"/>
      <c r="K121" s="91"/>
      <c r="L121" s="94"/>
      <c r="M121" s="94"/>
      <c r="N121" s="101"/>
      <c r="O121" s="101"/>
      <c r="P121" s="92"/>
      <c r="Q121" s="92"/>
      <c r="R121" s="92"/>
      <c r="S121" s="92"/>
      <c r="T121" s="92"/>
      <c r="U121" s="92"/>
      <c r="V121" s="92"/>
      <c r="W121" s="92"/>
      <c r="X121" s="92"/>
    </row>
    <row r="122" spans="1:24" ht="24.75" customHeight="1" x14ac:dyDescent="0.3">
      <c r="A122" s="11"/>
      <c r="B122" s="6"/>
      <c r="C122" s="6"/>
      <c r="D122" s="7"/>
      <c r="E122" s="7"/>
      <c r="F122" s="8"/>
      <c r="G122" s="8"/>
      <c r="H122" s="8"/>
      <c r="I122" s="93"/>
      <c r="J122" s="93"/>
      <c r="K122" s="91"/>
      <c r="L122" s="94"/>
      <c r="M122" s="94"/>
      <c r="N122" s="101"/>
      <c r="O122" s="101"/>
      <c r="P122" s="92"/>
      <c r="Q122" s="92"/>
      <c r="R122" s="92"/>
      <c r="S122" s="92"/>
      <c r="T122" s="92"/>
      <c r="U122" s="92"/>
      <c r="V122" s="92"/>
      <c r="W122" s="92"/>
      <c r="X122" s="92"/>
    </row>
    <row r="123" spans="1:24" ht="24.75" customHeight="1" x14ac:dyDescent="0.3">
      <c r="A123" s="11"/>
      <c r="B123" s="6"/>
      <c r="C123" s="6"/>
      <c r="D123" s="7"/>
      <c r="E123" s="7"/>
      <c r="F123" s="8"/>
      <c r="G123" s="8"/>
      <c r="H123" s="8"/>
      <c r="I123" s="93"/>
      <c r="J123" s="93"/>
      <c r="K123" s="91"/>
      <c r="L123" s="94"/>
      <c r="M123" s="94"/>
      <c r="N123" s="101"/>
      <c r="O123" s="101"/>
      <c r="P123" s="92"/>
      <c r="Q123" s="92"/>
      <c r="R123" s="92"/>
      <c r="S123" s="92"/>
      <c r="T123" s="92"/>
      <c r="U123" s="92"/>
      <c r="V123" s="92"/>
      <c r="W123" s="92"/>
      <c r="X123" s="92"/>
    </row>
    <row r="124" spans="1:24" ht="24.75" customHeight="1" x14ac:dyDescent="0.3">
      <c r="A124" s="11"/>
      <c r="B124" s="6"/>
      <c r="C124" s="6"/>
      <c r="D124" s="7"/>
      <c r="E124" s="7"/>
      <c r="F124" s="8"/>
      <c r="G124" s="8"/>
      <c r="H124" s="8"/>
      <c r="I124" s="93"/>
      <c r="J124" s="93"/>
      <c r="K124" s="91"/>
      <c r="L124" s="94"/>
      <c r="M124" s="94"/>
      <c r="N124" s="101"/>
      <c r="O124" s="101"/>
      <c r="P124" s="92"/>
      <c r="Q124" s="92"/>
      <c r="R124" s="92"/>
      <c r="S124" s="92"/>
      <c r="T124" s="92"/>
      <c r="U124" s="92"/>
      <c r="V124" s="92"/>
      <c r="W124" s="92"/>
      <c r="X124" s="92"/>
    </row>
    <row r="125" spans="1:24" ht="24.75" customHeight="1" x14ac:dyDescent="0.3">
      <c r="A125" s="11"/>
      <c r="B125" s="6"/>
      <c r="C125" s="6"/>
      <c r="D125" s="7"/>
      <c r="E125" s="7"/>
      <c r="F125" s="8"/>
      <c r="G125" s="8"/>
      <c r="H125" s="8"/>
      <c r="I125" s="93"/>
      <c r="J125" s="93"/>
      <c r="K125" s="91"/>
      <c r="L125" s="94"/>
      <c r="M125" s="94"/>
      <c r="N125" s="101"/>
      <c r="O125" s="101"/>
      <c r="P125" s="92"/>
      <c r="Q125" s="92"/>
      <c r="R125" s="92"/>
      <c r="S125" s="92"/>
      <c r="T125" s="92"/>
      <c r="U125" s="92"/>
      <c r="V125" s="92"/>
      <c r="W125" s="92"/>
      <c r="X125" s="92"/>
    </row>
    <row r="126" spans="1:24" ht="24.75" customHeight="1" x14ac:dyDescent="0.3">
      <c r="A126" s="11"/>
      <c r="B126" s="6"/>
      <c r="C126" s="6"/>
      <c r="D126" s="7"/>
      <c r="E126" s="7"/>
      <c r="F126" s="8"/>
      <c r="G126" s="8"/>
      <c r="H126" s="8"/>
      <c r="I126" s="93"/>
      <c r="J126" s="93"/>
      <c r="K126" s="91"/>
      <c r="L126" s="94"/>
      <c r="M126" s="94"/>
      <c r="N126" s="101"/>
      <c r="O126" s="101"/>
      <c r="P126" s="92"/>
      <c r="Q126" s="92"/>
      <c r="R126" s="92"/>
      <c r="S126" s="92"/>
      <c r="T126" s="92"/>
      <c r="U126" s="92"/>
      <c r="V126" s="92"/>
      <c r="W126" s="92"/>
      <c r="X126" s="92"/>
    </row>
    <row r="127" spans="1:24" ht="24.75" customHeight="1" x14ac:dyDescent="0.3">
      <c r="A127" s="11"/>
      <c r="B127" s="6"/>
      <c r="C127" s="6"/>
      <c r="D127" s="7"/>
      <c r="E127" s="7"/>
      <c r="F127" s="8"/>
      <c r="G127" s="8"/>
      <c r="H127" s="8"/>
      <c r="I127" s="93"/>
      <c r="J127" s="93"/>
      <c r="K127" s="91"/>
      <c r="L127" s="94"/>
      <c r="M127" s="94"/>
      <c r="N127" s="101"/>
      <c r="O127" s="101"/>
      <c r="P127" s="92"/>
      <c r="Q127" s="92"/>
      <c r="R127" s="92"/>
      <c r="S127" s="92"/>
      <c r="T127" s="92"/>
      <c r="U127" s="92"/>
      <c r="V127" s="92"/>
      <c r="W127" s="92"/>
      <c r="X127" s="92"/>
    </row>
    <row r="128" spans="1:24" ht="24.75" customHeight="1" x14ac:dyDescent="0.3">
      <c r="A128" s="11"/>
      <c r="B128" s="6"/>
      <c r="C128" s="6"/>
      <c r="D128" s="7"/>
      <c r="E128" s="7"/>
      <c r="F128" s="8"/>
      <c r="G128" s="8"/>
      <c r="H128" s="8"/>
      <c r="I128" s="93"/>
      <c r="J128" s="93"/>
      <c r="K128" s="91"/>
      <c r="L128" s="94"/>
      <c r="M128" s="94"/>
      <c r="N128" s="101"/>
      <c r="O128" s="101"/>
      <c r="P128" s="92"/>
      <c r="Q128" s="92"/>
      <c r="R128" s="92"/>
      <c r="S128" s="92"/>
      <c r="T128" s="92"/>
      <c r="U128" s="92"/>
      <c r="V128" s="92"/>
      <c r="W128" s="92"/>
      <c r="X128" s="92"/>
    </row>
    <row r="129" spans="1:24" ht="24.75" customHeight="1" x14ac:dyDescent="0.3">
      <c r="A129" s="11"/>
      <c r="B129" s="6"/>
      <c r="C129" s="6"/>
      <c r="D129" s="7"/>
      <c r="E129" s="7"/>
      <c r="F129" s="8"/>
      <c r="G129" s="8"/>
      <c r="H129" s="8"/>
      <c r="I129" s="93"/>
      <c r="J129" s="93"/>
      <c r="K129" s="91"/>
      <c r="L129" s="94"/>
      <c r="M129" s="94"/>
      <c r="N129" s="101"/>
      <c r="O129" s="101"/>
      <c r="P129" s="92"/>
      <c r="Q129" s="92"/>
      <c r="R129" s="92"/>
      <c r="S129" s="92"/>
      <c r="T129" s="92"/>
      <c r="U129" s="92"/>
      <c r="V129" s="92"/>
      <c r="W129" s="92"/>
      <c r="X129" s="92"/>
    </row>
    <row r="130" spans="1:24" ht="24.75" customHeight="1" x14ac:dyDescent="0.3">
      <c r="A130" s="11"/>
      <c r="B130" s="6"/>
      <c r="C130" s="6"/>
      <c r="D130" s="7"/>
      <c r="E130" s="7"/>
      <c r="F130" s="8"/>
      <c r="G130" s="8"/>
      <c r="H130" s="8"/>
      <c r="I130" s="93"/>
      <c r="J130" s="93"/>
      <c r="K130" s="91"/>
      <c r="L130" s="94"/>
      <c r="M130" s="94"/>
      <c r="N130" s="101"/>
      <c r="O130" s="101"/>
      <c r="P130" s="92"/>
      <c r="Q130" s="92"/>
      <c r="R130" s="92"/>
      <c r="S130" s="92"/>
      <c r="T130" s="92"/>
      <c r="U130" s="92"/>
      <c r="V130" s="92"/>
      <c r="W130" s="92"/>
      <c r="X130" s="92"/>
    </row>
    <row r="131" spans="1:24" ht="24.75" customHeight="1" x14ac:dyDescent="0.3">
      <c r="A131" s="11"/>
      <c r="B131" s="6"/>
      <c r="C131" s="6"/>
      <c r="D131" s="7"/>
      <c r="E131" s="7"/>
      <c r="F131" s="8"/>
      <c r="G131" s="8"/>
      <c r="H131" s="8"/>
      <c r="I131" s="93"/>
      <c r="J131" s="93"/>
      <c r="K131" s="91"/>
      <c r="L131" s="94"/>
      <c r="M131" s="94"/>
      <c r="N131" s="101"/>
      <c r="O131" s="101"/>
      <c r="P131" s="92"/>
      <c r="Q131" s="92"/>
      <c r="R131" s="92"/>
      <c r="S131" s="92"/>
      <c r="T131" s="92"/>
      <c r="U131" s="92"/>
      <c r="V131" s="92"/>
      <c r="W131" s="92"/>
      <c r="X131" s="92"/>
    </row>
    <row r="132" spans="1:24" ht="24.75" customHeight="1" x14ac:dyDescent="0.3">
      <c r="A132" s="11"/>
      <c r="B132" s="6"/>
      <c r="C132" s="6"/>
      <c r="D132" s="7"/>
      <c r="E132" s="7"/>
      <c r="F132" s="8"/>
      <c r="G132" s="8"/>
      <c r="H132" s="8"/>
      <c r="I132" s="93"/>
      <c r="J132" s="93"/>
      <c r="K132" s="91"/>
      <c r="L132" s="94"/>
      <c r="M132" s="94"/>
      <c r="N132" s="101"/>
      <c r="O132" s="101"/>
      <c r="P132" s="92"/>
      <c r="Q132" s="92"/>
      <c r="R132" s="92"/>
      <c r="S132" s="92"/>
      <c r="T132" s="92"/>
      <c r="U132" s="92"/>
      <c r="V132" s="92"/>
      <c r="W132" s="92"/>
      <c r="X132" s="92"/>
    </row>
    <row r="133" spans="1:24" ht="24.75" customHeight="1" x14ac:dyDescent="0.3">
      <c r="A133" s="11"/>
      <c r="B133" s="6"/>
      <c r="C133" s="6"/>
      <c r="D133" s="7"/>
      <c r="E133" s="7"/>
      <c r="F133" s="8"/>
      <c r="G133" s="8"/>
      <c r="H133" s="8"/>
      <c r="I133" s="93"/>
      <c r="J133" s="93"/>
      <c r="K133" s="91"/>
      <c r="L133" s="94"/>
      <c r="M133" s="94"/>
      <c r="N133" s="101"/>
      <c r="O133" s="101"/>
      <c r="P133" s="92"/>
      <c r="Q133" s="92"/>
      <c r="R133" s="92"/>
      <c r="S133" s="92"/>
      <c r="T133" s="92"/>
      <c r="U133" s="92"/>
      <c r="V133" s="92"/>
      <c r="W133" s="92"/>
      <c r="X133" s="92"/>
    </row>
    <row r="134" spans="1:24" ht="24.75" customHeight="1" x14ac:dyDescent="0.3">
      <c r="A134" s="11"/>
      <c r="B134" s="6"/>
      <c r="C134" s="6"/>
      <c r="D134" s="7"/>
      <c r="E134" s="7"/>
      <c r="F134" s="8"/>
      <c r="G134" s="8"/>
      <c r="H134" s="8"/>
      <c r="I134" s="93"/>
      <c r="J134" s="93"/>
      <c r="K134" s="91"/>
      <c r="L134" s="94"/>
      <c r="M134" s="94"/>
      <c r="N134" s="101"/>
      <c r="O134" s="101"/>
      <c r="P134" s="92"/>
      <c r="Q134" s="92"/>
      <c r="R134" s="92"/>
      <c r="S134" s="92"/>
      <c r="T134" s="92"/>
      <c r="U134" s="92"/>
      <c r="V134" s="92"/>
      <c r="W134" s="92"/>
      <c r="X134" s="92"/>
    </row>
    <row r="135" spans="1:24" ht="24.75" customHeight="1" x14ac:dyDescent="0.3">
      <c r="A135" s="11"/>
      <c r="B135" s="6"/>
      <c r="C135" s="6"/>
      <c r="D135" s="7"/>
      <c r="E135" s="7"/>
      <c r="F135" s="8"/>
      <c r="G135" s="8"/>
      <c r="H135" s="8"/>
      <c r="I135" s="93"/>
      <c r="J135" s="93"/>
      <c r="K135" s="91"/>
      <c r="L135" s="94"/>
      <c r="M135" s="94"/>
      <c r="N135" s="101"/>
      <c r="O135" s="101"/>
      <c r="P135" s="92"/>
      <c r="Q135" s="92"/>
      <c r="R135" s="92"/>
      <c r="S135" s="92"/>
      <c r="T135" s="92"/>
      <c r="U135" s="92"/>
      <c r="V135" s="92"/>
      <c r="W135" s="92"/>
      <c r="X135" s="92"/>
    </row>
    <row r="136" spans="1:24" ht="24.75" customHeight="1" x14ac:dyDescent="0.3">
      <c r="A136" s="11"/>
      <c r="B136" s="6"/>
      <c r="C136" s="6"/>
      <c r="D136" s="7"/>
      <c r="E136" s="7"/>
      <c r="F136" s="8"/>
      <c r="G136" s="8"/>
      <c r="H136" s="8"/>
      <c r="I136" s="93"/>
      <c r="J136" s="93"/>
      <c r="K136" s="91"/>
      <c r="L136" s="94"/>
      <c r="M136" s="94"/>
      <c r="N136" s="101"/>
      <c r="O136" s="101"/>
      <c r="P136" s="92"/>
      <c r="Q136" s="92"/>
      <c r="R136" s="92"/>
      <c r="S136" s="92"/>
      <c r="T136" s="92"/>
      <c r="U136" s="92"/>
      <c r="V136" s="92"/>
      <c r="W136" s="92"/>
      <c r="X136" s="92"/>
    </row>
    <row r="137" spans="1:24" ht="24.75" customHeight="1" x14ac:dyDescent="0.3">
      <c r="A137" s="11"/>
      <c r="B137" s="6"/>
      <c r="C137" s="6"/>
      <c r="D137" s="7"/>
      <c r="E137" s="7"/>
      <c r="F137" s="8"/>
      <c r="G137" s="8"/>
      <c r="H137" s="8"/>
      <c r="I137" s="93"/>
      <c r="J137" s="93"/>
      <c r="K137" s="91"/>
      <c r="L137" s="94"/>
      <c r="M137" s="94"/>
      <c r="N137" s="101"/>
      <c r="O137" s="101"/>
      <c r="P137" s="92"/>
      <c r="Q137" s="92"/>
      <c r="R137" s="92"/>
      <c r="S137" s="92"/>
      <c r="T137" s="92"/>
      <c r="U137" s="92"/>
      <c r="V137" s="92"/>
      <c r="W137" s="92"/>
      <c r="X137" s="92"/>
    </row>
    <row r="138" spans="1:24" ht="24.75" customHeight="1" x14ac:dyDescent="0.3">
      <c r="A138" s="11"/>
      <c r="B138" s="6"/>
      <c r="C138" s="6"/>
      <c r="D138" s="7"/>
      <c r="E138" s="7"/>
      <c r="F138" s="8"/>
      <c r="G138" s="8"/>
      <c r="H138" s="8"/>
      <c r="I138" s="93"/>
      <c r="J138" s="93"/>
      <c r="K138" s="91"/>
      <c r="L138" s="94"/>
      <c r="M138" s="94"/>
      <c r="N138" s="101"/>
      <c r="O138" s="101"/>
      <c r="P138" s="92"/>
      <c r="Q138" s="92"/>
      <c r="R138" s="92"/>
      <c r="S138" s="92"/>
      <c r="T138" s="92"/>
      <c r="U138" s="92"/>
      <c r="V138" s="92"/>
      <c r="W138" s="92"/>
      <c r="X138" s="92"/>
    </row>
    <row r="139" spans="1:24" ht="24.75" customHeight="1" x14ac:dyDescent="0.3">
      <c r="A139" s="11"/>
      <c r="B139" s="6"/>
      <c r="C139" s="6"/>
      <c r="D139" s="7"/>
      <c r="E139" s="7"/>
      <c r="F139" s="8"/>
      <c r="G139" s="8"/>
      <c r="H139" s="8"/>
      <c r="I139" s="93"/>
      <c r="J139" s="93"/>
      <c r="K139" s="91"/>
      <c r="L139" s="94"/>
      <c r="M139" s="94"/>
      <c r="N139" s="101"/>
      <c r="O139" s="101"/>
      <c r="P139" s="92"/>
      <c r="Q139" s="92"/>
      <c r="R139" s="92"/>
      <c r="S139" s="92"/>
      <c r="T139" s="92"/>
      <c r="U139" s="92"/>
      <c r="V139" s="92"/>
      <c r="W139" s="92"/>
      <c r="X139" s="92"/>
    </row>
    <row r="140" spans="1:24" ht="24.75" customHeight="1" x14ac:dyDescent="0.3">
      <c r="A140" s="11"/>
      <c r="B140" s="6"/>
      <c r="C140" s="6"/>
      <c r="D140" s="7"/>
      <c r="E140" s="7"/>
      <c r="F140" s="8"/>
      <c r="G140" s="8"/>
      <c r="H140" s="8"/>
      <c r="I140" s="93"/>
      <c r="J140" s="93"/>
      <c r="K140" s="91"/>
      <c r="L140" s="94"/>
      <c r="M140" s="94"/>
      <c r="N140" s="101"/>
      <c r="O140" s="101"/>
      <c r="P140" s="92"/>
      <c r="Q140" s="92"/>
      <c r="R140" s="92"/>
      <c r="S140" s="92"/>
      <c r="T140" s="92"/>
      <c r="U140" s="92"/>
      <c r="V140" s="92"/>
      <c r="W140" s="92"/>
      <c r="X140" s="92"/>
    </row>
    <row r="141" spans="1:24" ht="24.75" customHeight="1" x14ac:dyDescent="0.3">
      <c r="A141" s="11"/>
      <c r="B141" s="6"/>
      <c r="C141" s="6"/>
      <c r="D141" s="7"/>
      <c r="E141" s="7"/>
      <c r="F141" s="8"/>
      <c r="G141" s="8"/>
      <c r="H141" s="8"/>
      <c r="I141" s="93"/>
      <c r="J141" s="93"/>
      <c r="K141" s="91"/>
      <c r="L141" s="94"/>
      <c r="M141" s="94"/>
      <c r="N141" s="101"/>
      <c r="O141" s="101"/>
      <c r="P141" s="92"/>
      <c r="Q141" s="92"/>
      <c r="R141" s="92"/>
      <c r="S141" s="92"/>
      <c r="T141" s="92"/>
      <c r="U141" s="92"/>
      <c r="V141" s="92"/>
      <c r="W141" s="92"/>
      <c r="X141" s="92"/>
    </row>
    <row r="142" spans="1:24" ht="24.75" customHeight="1" x14ac:dyDescent="0.3">
      <c r="A142" s="11"/>
      <c r="B142" s="6"/>
      <c r="C142" s="6"/>
      <c r="D142" s="7"/>
      <c r="E142" s="7"/>
      <c r="F142" s="8"/>
      <c r="G142" s="8"/>
      <c r="H142" s="8"/>
      <c r="I142" s="93"/>
      <c r="J142" s="93"/>
      <c r="K142" s="91"/>
      <c r="L142" s="94"/>
      <c r="M142" s="94"/>
      <c r="N142" s="101"/>
      <c r="O142" s="101"/>
      <c r="P142" s="92"/>
      <c r="Q142" s="92"/>
      <c r="R142" s="92"/>
      <c r="S142" s="92"/>
      <c r="T142" s="92"/>
      <c r="U142" s="92"/>
      <c r="V142" s="92"/>
      <c r="W142" s="92"/>
      <c r="X142" s="92"/>
    </row>
    <row r="143" spans="1:24" ht="24.75" customHeight="1" x14ac:dyDescent="0.3">
      <c r="A143" s="11"/>
      <c r="B143" s="6"/>
      <c r="C143" s="6"/>
      <c r="D143" s="7"/>
      <c r="E143" s="7"/>
      <c r="F143" s="8"/>
      <c r="G143" s="8"/>
      <c r="H143" s="8"/>
      <c r="I143" s="93"/>
      <c r="J143" s="93"/>
      <c r="K143" s="91"/>
      <c r="L143" s="94"/>
      <c r="M143" s="94"/>
      <c r="N143" s="101"/>
      <c r="O143" s="101"/>
      <c r="P143" s="92"/>
      <c r="Q143" s="92"/>
      <c r="R143" s="92"/>
      <c r="S143" s="92"/>
      <c r="T143" s="92"/>
      <c r="U143" s="92"/>
      <c r="V143" s="92"/>
      <c r="W143" s="92"/>
      <c r="X143" s="92"/>
    </row>
    <row r="144" spans="1:24" ht="24.75" customHeight="1" x14ac:dyDescent="0.3">
      <c r="A144" s="11"/>
      <c r="B144" s="6"/>
      <c r="C144" s="6"/>
      <c r="D144" s="7"/>
      <c r="E144" s="7"/>
      <c r="F144" s="8"/>
      <c r="G144" s="8"/>
      <c r="H144" s="8"/>
      <c r="I144" s="93"/>
      <c r="J144" s="93"/>
      <c r="K144" s="91"/>
      <c r="L144" s="94"/>
      <c r="M144" s="94"/>
      <c r="N144" s="101"/>
      <c r="O144" s="101"/>
      <c r="P144" s="92"/>
      <c r="Q144" s="92"/>
      <c r="R144" s="92"/>
      <c r="S144" s="92"/>
      <c r="T144" s="92"/>
      <c r="U144" s="92"/>
      <c r="V144" s="92"/>
      <c r="W144" s="92"/>
      <c r="X144" s="92"/>
    </row>
    <row r="145" spans="1:24" ht="24.75" customHeight="1" x14ac:dyDescent="0.3">
      <c r="A145" s="11"/>
      <c r="B145" s="6"/>
      <c r="C145" s="6"/>
      <c r="D145" s="7"/>
      <c r="E145" s="7"/>
      <c r="F145" s="8"/>
      <c r="G145" s="8"/>
      <c r="H145" s="8"/>
      <c r="I145" s="93"/>
      <c r="J145" s="93"/>
      <c r="K145" s="91"/>
      <c r="L145" s="94"/>
      <c r="M145" s="94"/>
      <c r="N145" s="101"/>
      <c r="O145" s="101"/>
      <c r="P145" s="92"/>
      <c r="Q145" s="92"/>
      <c r="R145" s="92"/>
      <c r="S145" s="92"/>
      <c r="T145" s="92"/>
      <c r="U145" s="92"/>
      <c r="V145" s="92"/>
      <c r="W145" s="92"/>
      <c r="X145" s="92"/>
    </row>
    <row r="146" spans="1:24" ht="24.75" customHeight="1" x14ac:dyDescent="0.3">
      <c r="A146" s="11"/>
      <c r="B146" s="6"/>
      <c r="C146" s="6"/>
      <c r="D146" s="7"/>
      <c r="E146" s="7"/>
      <c r="F146" s="8"/>
      <c r="G146" s="8"/>
      <c r="H146" s="8"/>
      <c r="I146" s="93"/>
      <c r="J146" s="93"/>
      <c r="K146" s="91"/>
      <c r="L146" s="94"/>
      <c r="M146" s="94"/>
      <c r="N146" s="101"/>
      <c r="O146" s="101"/>
      <c r="P146" s="92"/>
      <c r="Q146" s="92"/>
      <c r="R146" s="92"/>
      <c r="S146" s="92"/>
      <c r="T146" s="92"/>
      <c r="U146" s="92"/>
      <c r="V146" s="92"/>
      <c r="W146" s="92"/>
      <c r="X146" s="92"/>
    </row>
    <row r="147" spans="1:24" ht="24.75" customHeight="1" x14ac:dyDescent="0.3">
      <c r="A147" s="11"/>
      <c r="B147" s="6"/>
      <c r="C147" s="6"/>
      <c r="D147" s="7"/>
      <c r="E147" s="7"/>
      <c r="F147" s="8"/>
      <c r="G147" s="8"/>
      <c r="H147" s="8"/>
      <c r="I147" s="93"/>
      <c r="J147" s="93"/>
      <c r="K147" s="91"/>
      <c r="L147" s="94"/>
      <c r="M147" s="94"/>
      <c r="N147" s="101"/>
      <c r="O147" s="101"/>
      <c r="P147" s="92"/>
      <c r="Q147" s="92"/>
      <c r="R147" s="92"/>
      <c r="S147" s="92"/>
      <c r="T147" s="92"/>
      <c r="U147" s="92"/>
      <c r="V147" s="92"/>
      <c r="W147" s="92"/>
      <c r="X147" s="92"/>
    </row>
    <row r="148" spans="1:24" ht="24.75" customHeight="1" x14ac:dyDescent="0.3">
      <c r="A148" s="11"/>
      <c r="B148" s="6"/>
      <c r="C148" s="6"/>
      <c r="D148" s="7"/>
      <c r="E148" s="7"/>
      <c r="F148" s="8"/>
      <c r="G148" s="8"/>
      <c r="H148" s="8"/>
      <c r="I148" s="93"/>
      <c r="J148" s="93"/>
      <c r="K148" s="91"/>
      <c r="L148" s="94"/>
      <c r="M148" s="94"/>
      <c r="N148" s="101"/>
      <c r="O148" s="101"/>
      <c r="P148" s="92"/>
      <c r="Q148" s="92"/>
      <c r="R148" s="92"/>
      <c r="S148" s="92"/>
      <c r="T148" s="92"/>
      <c r="U148" s="92"/>
      <c r="V148" s="92"/>
      <c r="W148" s="92"/>
      <c r="X148" s="92"/>
    </row>
    <row r="149" spans="1:24" ht="24.75" customHeight="1" x14ac:dyDescent="0.3">
      <c r="A149" s="11"/>
      <c r="B149" s="6"/>
      <c r="C149" s="6"/>
      <c r="D149" s="7"/>
      <c r="E149" s="7"/>
      <c r="F149" s="8"/>
      <c r="G149" s="8"/>
      <c r="H149" s="8"/>
      <c r="I149" s="93"/>
      <c r="J149" s="93"/>
      <c r="K149" s="91"/>
      <c r="L149" s="94"/>
      <c r="M149" s="94"/>
      <c r="N149" s="101"/>
      <c r="O149" s="101"/>
      <c r="P149" s="92"/>
      <c r="Q149" s="92"/>
      <c r="R149" s="92"/>
      <c r="S149" s="92"/>
      <c r="T149" s="92"/>
      <c r="U149" s="92"/>
      <c r="V149" s="92"/>
      <c r="W149" s="92"/>
      <c r="X149" s="92"/>
    </row>
    <row r="150" spans="1:24" ht="24.75" customHeight="1" x14ac:dyDescent="0.3">
      <c r="A150" s="11"/>
      <c r="B150" s="6"/>
      <c r="C150" s="6"/>
      <c r="D150" s="7"/>
      <c r="E150" s="7"/>
      <c r="F150" s="8"/>
      <c r="G150" s="8"/>
      <c r="H150" s="8"/>
      <c r="I150" s="93"/>
      <c r="J150" s="93"/>
      <c r="K150" s="91"/>
      <c r="L150" s="94"/>
      <c r="M150" s="94"/>
      <c r="N150" s="101"/>
      <c r="O150" s="101"/>
      <c r="P150" s="92"/>
      <c r="Q150" s="92"/>
      <c r="R150" s="92"/>
      <c r="S150" s="92"/>
      <c r="T150" s="92"/>
      <c r="U150" s="92"/>
      <c r="V150" s="92"/>
      <c r="W150" s="92"/>
      <c r="X150" s="92"/>
    </row>
    <row r="151" spans="1:24" ht="24.75" customHeight="1" x14ac:dyDescent="0.3">
      <c r="A151" s="11"/>
      <c r="B151" s="6"/>
      <c r="C151" s="6"/>
      <c r="D151" s="7"/>
      <c r="E151" s="7"/>
      <c r="F151" s="8"/>
      <c r="G151" s="8"/>
      <c r="H151" s="8"/>
      <c r="I151" s="93"/>
      <c r="J151" s="93"/>
      <c r="K151" s="91"/>
      <c r="L151" s="94"/>
      <c r="M151" s="94"/>
      <c r="N151" s="101"/>
      <c r="O151" s="101"/>
      <c r="P151" s="92"/>
      <c r="Q151" s="92"/>
      <c r="R151" s="92"/>
      <c r="S151" s="92"/>
      <c r="T151" s="92"/>
      <c r="U151" s="92"/>
      <c r="V151" s="92"/>
      <c r="W151" s="92"/>
      <c r="X151" s="92"/>
    </row>
    <row r="152" spans="1:24" ht="24.75" customHeight="1" x14ac:dyDescent="0.3">
      <c r="A152" s="11"/>
      <c r="B152" s="6"/>
      <c r="C152" s="6"/>
      <c r="D152" s="7"/>
      <c r="E152" s="7"/>
      <c r="F152" s="8"/>
      <c r="G152" s="8"/>
      <c r="H152" s="8"/>
      <c r="I152" s="93"/>
      <c r="J152" s="93"/>
      <c r="K152" s="91"/>
      <c r="L152" s="94"/>
      <c r="M152" s="94"/>
      <c r="N152" s="101"/>
      <c r="O152" s="101"/>
      <c r="P152" s="92"/>
      <c r="Q152" s="92"/>
      <c r="R152" s="92"/>
      <c r="S152" s="92"/>
      <c r="T152" s="92"/>
      <c r="U152" s="92"/>
      <c r="V152" s="92"/>
      <c r="W152" s="92"/>
      <c r="X152" s="92"/>
    </row>
    <row r="153" spans="1:24" ht="24.75" customHeight="1" x14ac:dyDescent="0.3">
      <c r="A153" s="11"/>
      <c r="B153" s="6"/>
      <c r="C153" s="6"/>
      <c r="D153" s="7"/>
      <c r="E153" s="7"/>
      <c r="F153" s="8"/>
      <c r="G153" s="8"/>
      <c r="H153" s="8"/>
      <c r="I153" s="93"/>
      <c r="J153" s="93"/>
      <c r="K153" s="91"/>
      <c r="L153" s="94"/>
      <c r="M153" s="94"/>
      <c r="N153" s="101"/>
      <c r="O153" s="101"/>
      <c r="P153" s="92"/>
      <c r="Q153" s="92"/>
      <c r="R153" s="92"/>
      <c r="S153" s="92"/>
      <c r="T153" s="92"/>
      <c r="U153" s="92"/>
      <c r="V153" s="92"/>
      <c r="W153" s="92"/>
      <c r="X153" s="92"/>
    </row>
    <row r="154" spans="1:24" ht="24.75" customHeight="1" x14ac:dyDescent="0.3">
      <c r="A154" s="11"/>
      <c r="B154" s="6"/>
      <c r="C154" s="6"/>
      <c r="D154" s="7"/>
      <c r="E154" s="7"/>
      <c r="F154" s="8"/>
      <c r="G154" s="8"/>
      <c r="H154" s="8"/>
      <c r="I154" s="93"/>
      <c r="J154" s="93"/>
      <c r="K154" s="91"/>
      <c r="L154" s="94"/>
      <c r="M154" s="94"/>
      <c r="N154" s="101"/>
      <c r="O154" s="101"/>
      <c r="P154" s="92"/>
      <c r="Q154" s="92"/>
      <c r="R154" s="92"/>
      <c r="S154" s="92"/>
      <c r="T154" s="92"/>
      <c r="U154" s="92"/>
      <c r="V154" s="92"/>
      <c r="W154" s="92"/>
      <c r="X154" s="92"/>
    </row>
    <row r="155" spans="1:24" ht="24.75" customHeight="1" x14ac:dyDescent="0.3">
      <c r="A155" s="11"/>
      <c r="B155" s="6"/>
      <c r="C155" s="6"/>
      <c r="D155" s="7"/>
      <c r="E155" s="7"/>
      <c r="F155" s="8"/>
      <c r="G155" s="8"/>
      <c r="H155" s="8"/>
      <c r="I155" s="93"/>
      <c r="J155" s="93"/>
      <c r="K155" s="91"/>
      <c r="L155" s="94"/>
      <c r="M155" s="94"/>
      <c r="N155" s="101"/>
      <c r="O155" s="101"/>
      <c r="P155" s="92"/>
      <c r="Q155" s="92"/>
      <c r="R155" s="92"/>
      <c r="S155" s="92"/>
      <c r="T155" s="92"/>
      <c r="U155" s="92"/>
      <c r="V155" s="92"/>
      <c r="W155" s="92"/>
      <c r="X155" s="92"/>
    </row>
    <row r="156" spans="1:24" ht="24.75" customHeight="1" x14ac:dyDescent="0.3">
      <c r="A156" s="11"/>
      <c r="B156" s="6"/>
      <c r="C156" s="6"/>
      <c r="D156" s="7"/>
      <c r="E156" s="7"/>
      <c r="F156" s="8"/>
      <c r="G156" s="8"/>
      <c r="H156" s="8"/>
      <c r="I156" s="93"/>
      <c r="J156" s="93"/>
      <c r="K156" s="91"/>
      <c r="L156" s="94"/>
      <c r="M156" s="94"/>
      <c r="N156" s="101"/>
      <c r="O156" s="101"/>
      <c r="P156" s="92"/>
      <c r="Q156" s="92"/>
      <c r="R156" s="92"/>
      <c r="S156" s="92"/>
      <c r="T156" s="92"/>
      <c r="U156" s="92"/>
      <c r="V156" s="92"/>
      <c r="W156" s="92"/>
      <c r="X156" s="92"/>
    </row>
    <row r="157" spans="1:24" ht="24.75" customHeight="1" x14ac:dyDescent="0.3">
      <c r="A157" s="11"/>
      <c r="B157" s="6"/>
      <c r="C157" s="6"/>
      <c r="D157" s="7"/>
      <c r="E157" s="7"/>
      <c r="F157" s="8"/>
      <c r="G157" s="8"/>
      <c r="H157" s="8"/>
      <c r="I157" s="93"/>
      <c r="J157" s="93"/>
      <c r="K157" s="91"/>
      <c r="L157" s="94"/>
      <c r="M157" s="94"/>
      <c r="N157" s="101"/>
      <c r="O157" s="101"/>
      <c r="P157" s="92"/>
      <c r="Q157" s="92"/>
      <c r="R157" s="92"/>
      <c r="S157" s="92"/>
      <c r="T157" s="92"/>
      <c r="U157" s="92"/>
      <c r="V157" s="92"/>
      <c r="W157" s="92"/>
      <c r="X157" s="92"/>
    </row>
    <row r="158" spans="1:24" ht="24.75" customHeight="1" x14ac:dyDescent="0.3">
      <c r="A158" s="11"/>
      <c r="B158" s="6"/>
      <c r="C158" s="6"/>
      <c r="D158" s="7"/>
      <c r="E158" s="7"/>
      <c r="F158" s="8"/>
      <c r="G158" s="8"/>
      <c r="H158" s="8"/>
      <c r="I158" s="93"/>
      <c r="J158" s="93"/>
      <c r="K158" s="91"/>
      <c r="L158" s="94"/>
      <c r="M158" s="94"/>
      <c r="N158" s="101"/>
      <c r="O158" s="101"/>
      <c r="P158" s="92"/>
      <c r="Q158" s="92"/>
      <c r="R158" s="92"/>
      <c r="S158" s="92"/>
      <c r="T158" s="92"/>
      <c r="U158" s="92"/>
      <c r="V158" s="92"/>
      <c r="W158" s="92"/>
      <c r="X158" s="92"/>
    </row>
    <row r="159" spans="1:24" ht="24.75" customHeight="1" x14ac:dyDescent="0.3">
      <c r="A159" s="11"/>
      <c r="B159" s="6"/>
      <c r="C159" s="6"/>
      <c r="D159" s="7"/>
      <c r="E159" s="7"/>
      <c r="F159" s="8"/>
      <c r="G159" s="8"/>
      <c r="H159" s="8"/>
      <c r="I159" s="93"/>
      <c r="J159" s="93"/>
      <c r="K159" s="91"/>
      <c r="L159" s="94"/>
      <c r="M159" s="94"/>
      <c r="N159" s="101"/>
      <c r="O159" s="101"/>
      <c r="P159" s="92"/>
      <c r="Q159" s="92"/>
      <c r="R159" s="92"/>
      <c r="S159" s="92"/>
      <c r="T159" s="92"/>
      <c r="U159" s="92"/>
      <c r="V159" s="92"/>
      <c r="W159" s="92"/>
      <c r="X159" s="92"/>
    </row>
    <row r="160" spans="1:24" ht="24.75" customHeight="1" x14ac:dyDescent="0.3">
      <c r="A160" s="11"/>
      <c r="B160" s="6"/>
      <c r="C160" s="6"/>
      <c r="D160" s="7"/>
      <c r="E160" s="7"/>
      <c r="F160" s="8"/>
      <c r="G160" s="8"/>
      <c r="H160" s="8"/>
      <c r="I160" s="93"/>
      <c r="J160" s="93"/>
      <c r="K160" s="91"/>
      <c r="L160" s="94"/>
      <c r="M160" s="94"/>
      <c r="N160" s="101"/>
      <c r="O160" s="101"/>
      <c r="P160" s="92"/>
      <c r="Q160" s="92"/>
      <c r="R160" s="92"/>
      <c r="S160" s="92"/>
      <c r="T160" s="92"/>
      <c r="U160" s="92"/>
      <c r="V160" s="92"/>
      <c r="W160" s="92"/>
      <c r="X160" s="92"/>
    </row>
    <row r="161" spans="1:24" ht="24.75" customHeight="1" x14ac:dyDescent="0.3">
      <c r="A161" s="11"/>
      <c r="B161" s="6"/>
      <c r="C161" s="6"/>
      <c r="D161" s="7"/>
      <c r="E161" s="7"/>
      <c r="F161" s="8"/>
      <c r="G161" s="8"/>
      <c r="H161" s="8"/>
      <c r="I161" s="93"/>
      <c r="J161" s="93"/>
      <c r="K161" s="91"/>
      <c r="L161" s="94"/>
      <c r="M161" s="94"/>
      <c r="N161" s="101"/>
      <c r="O161" s="101"/>
      <c r="P161" s="92"/>
      <c r="Q161" s="92"/>
      <c r="R161" s="92"/>
      <c r="S161" s="92"/>
      <c r="T161" s="92"/>
      <c r="U161" s="92"/>
      <c r="V161" s="92"/>
      <c r="W161" s="92"/>
      <c r="X161" s="92"/>
    </row>
    <row r="162" spans="1:24" ht="24.75" customHeight="1" x14ac:dyDescent="0.3">
      <c r="A162" s="11"/>
      <c r="B162" s="6"/>
      <c r="C162" s="6"/>
      <c r="D162" s="7"/>
      <c r="E162" s="7"/>
      <c r="F162" s="8"/>
      <c r="G162" s="8"/>
      <c r="H162" s="8"/>
      <c r="I162" s="93"/>
      <c r="J162" s="93"/>
      <c r="K162" s="91"/>
      <c r="L162" s="94"/>
      <c r="M162" s="94"/>
      <c r="N162" s="101"/>
      <c r="O162" s="101"/>
      <c r="P162" s="92"/>
      <c r="Q162" s="92"/>
      <c r="R162" s="92"/>
      <c r="S162" s="92"/>
      <c r="T162" s="92"/>
      <c r="U162" s="92"/>
      <c r="V162" s="92"/>
      <c r="W162" s="92"/>
      <c r="X162" s="92"/>
    </row>
    <row r="163" spans="1:24" ht="24.75" customHeight="1" x14ac:dyDescent="0.3">
      <c r="A163" s="11"/>
      <c r="B163" s="6"/>
      <c r="C163" s="6"/>
      <c r="D163" s="7"/>
      <c r="E163" s="7"/>
      <c r="F163" s="8"/>
      <c r="G163" s="8"/>
      <c r="H163" s="8"/>
      <c r="I163" s="93"/>
      <c r="J163" s="93"/>
      <c r="K163" s="91"/>
      <c r="L163" s="94"/>
      <c r="M163" s="94"/>
      <c r="N163" s="101"/>
      <c r="O163" s="101"/>
      <c r="P163" s="92"/>
      <c r="Q163" s="92"/>
      <c r="R163" s="92"/>
      <c r="S163" s="92"/>
      <c r="T163" s="92"/>
      <c r="U163" s="92"/>
      <c r="V163" s="92"/>
      <c r="W163" s="92"/>
      <c r="X163" s="92"/>
    </row>
    <row r="164" spans="1:24" ht="24.75" customHeight="1" x14ac:dyDescent="0.3">
      <c r="A164" s="11"/>
      <c r="B164" s="6"/>
      <c r="C164" s="6"/>
      <c r="D164" s="7"/>
      <c r="E164" s="7"/>
      <c r="F164" s="8"/>
      <c r="G164" s="8"/>
      <c r="H164" s="8"/>
      <c r="I164" s="93"/>
      <c r="J164" s="93"/>
      <c r="K164" s="91"/>
      <c r="L164" s="94"/>
      <c r="M164" s="94"/>
      <c r="N164" s="101"/>
      <c r="O164" s="101"/>
      <c r="P164" s="92"/>
      <c r="Q164" s="92"/>
      <c r="R164" s="92"/>
      <c r="S164" s="92"/>
      <c r="T164" s="92"/>
      <c r="U164" s="92"/>
      <c r="V164" s="92"/>
      <c r="W164" s="92"/>
      <c r="X164" s="92"/>
    </row>
    <row r="165" spans="1:24" ht="24.75" customHeight="1" x14ac:dyDescent="0.3">
      <c r="A165" s="11"/>
      <c r="B165" s="6"/>
      <c r="C165" s="6"/>
      <c r="D165" s="7"/>
      <c r="E165" s="7"/>
      <c r="F165" s="8"/>
      <c r="G165" s="8"/>
      <c r="H165" s="8"/>
      <c r="I165" s="93"/>
      <c r="J165" s="93"/>
      <c r="K165" s="91"/>
      <c r="L165" s="94"/>
      <c r="M165" s="94"/>
      <c r="N165" s="101"/>
      <c r="O165" s="101"/>
      <c r="P165" s="92"/>
      <c r="Q165" s="92"/>
      <c r="R165" s="92"/>
      <c r="S165" s="92"/>
      <c r="T165" s="92"/>
      <c r="U165" s="92"/>
      <c r="V165" s="92"/>
      <c r="W165" s="92"/>
      <c r="X165" s="92"/>
    </row>
    <row r="166" spans="1:24" ht="24.75" customHeight="1" x14ac:dyDescent="0.3">
      <c r="A166" s="11"/>
      <c r="B166" s="6"/>
      <c r="C166" s="6"/>
      <c r="D166" s="7"/>
      <c r="E166" s="7"/>
      <c r="F166" s="8"/>
      <c r="G166" s="8"/>
      <c r="H166" s="8"/>
      <c r="I166" s="93"/>
      <c r="J166" s="93"/>
      <c r="K166" s="91"/>
      <c r="L166" s="94"/>
      <c r="M166" s="94"/>
      <c r="N166" s="101"/>
      <c r="O166" s="101"/>
      <c r="P166" s="92"/>
      <c r="Q166" s="92"/>
      <c r="R166" s="92"/>
      <c r="S166" s="92"/>
      <c r="T166" s="92"/>
      <c r="U166" s="92"/>
      <c r="V166" s="92"/>
      <c r="W166" s="92"/>
      <c r="X166" s="92"/>
    </row>
    <row r="167" spans="1:24" ht="24.75" customHeight="1" x14ac:dyDescent="0.3">
      <c r="A167" s="11"/>
      <c r="B167" s="6"/>
      <c r="C167" s="6"/>
      <c r="D167" s="7"/>
      <c r="E167" s="7"/>
      <c r="F167" s="8"/>
      <c r="G167" s="8"/>
      <c r="H167" s="8"/>
      <c r="I167" s="93"/>
      <c r="J167" s="93"/>
      <c r="K167" s="91"/>
      <c r="L167" s="94"/>
      <c r="M167" s="94"/>
      <c r="N167" s="101"/>
      <c r="O167" s="101"/>
      <c r="P167" s="92"/>
      <c r="Q167" s="92"/>
      <c r="R167" s="92"/>
      <c r="S167" s="92"/>
      <c r="T167" s="92"/>
      <c r="U167" s="92"/>
      <c r="V167" s="92"/>
      <c r="W167" s="92"/>
      <c r="X167" s="92"/>
    </row>
    <row r="168" spans="1:24" ht="24.75" customHeight="1" x14ac:dyDescent="0.3">
      <c r="A168" s="11"/>
      <c r="B168" s="6"/>
      <c r="C168" s="6"/>
      <c r="D168" s="7"/>
      <c r="E168" s="7"/>
      <c r="F168" s="8"/>
      <c r="G168" s="8"/>
      <c r="H168" s="8"/>
      <c r="I168" s="93"/>
      <c r="J168" s="93"/>
      <c r="K168" s="91"/>
      <c r="L168" s="94"/>
      <c r="M168" s="94"/>
      <c r="N168" s="101"/>
      <c r="O168" s="101"/>
      <c r="P168" s="92"/>
      <c r="Q168" s="92"/>
      <c r="R168" s="92"/>
      <c r="S168" s="92"/>
      <c r="T168" s="92"/>
      <c r="U168" s="92"/>
      <c r="V168" s="92"/>
      <c r="W168" s="92"/>
      <c r="X168" s="92"/>
    </row>
    <row r="169" spans="1:24" ht="24.75" customHeight="1" x14ac:dyDescent="0.3">
      <c r="A169" s="11"/>
      <c r="B169" s="6"/>
      <c r="C169" s="6"/>
      <c r="D169" s="7"/>
      <c r="E169" s="7"/>
      <c r="F169" s="8"/>
      <c r="G169" s="8"/>
      <c r="H169" s="8"/>
      <c r="I169" s="93"/>
      <c r="J169" s="93"/>
      <c r="K169" s="91"/>
      <c r="L169" s="94"/>
      <c r="M169" s="94"/>
      <c r="N169" s="101"/>
      <c r="O169" s="101"/>
      <c r="P169" s="92"/>
      <c r="Q169" s="92"/>
      <c r="R169" s="92"/>
      <c r="S169" s="92"/>
      <c r="T169" s="92"/>
      <c r="U169" s="92"/>
      <c r="V169" s="92"/>
      <c r="W169" s="92"/>
      <c r="X169" s="92"/>
    </row>
    <row r="170" spans="1:24" ht="24.75" customHeight="1" x14ac:dyDescent="0.3">
      <c r="A170" s="11"/>
      <c r="B170" s="6"/>
      <c r="C170" s="6"/>
      <c r="D170" s="7"/>
      <c r="E170" s="7"/>
      <c r="F170" s="8"/>
      <c r="G170" s="8"/>
      <c r="H170" s="8"/>
      <c r="I170" s="93"/>
      <c r="J170" s="93"/>
      <c r="K170" s="91"/>
      <c r="L170" s="94"/>
      <c r="M170" s="94"/>
      <c r="N170" s="101"/>
      <c r="O170" s="101"/>
      <c r="P170" s="92"/>
      <c r="Q170" s="92"/>
      <c r="R170" s="92"/>
      <c r="S170" s="92"/>
      <c r="T170" s="92"/>
      <c r="U170" s="92"/>
      <c r="V170" s="92"/>
      <c r="W170" s="92"/>
      <c r="X170" s="92"/>
    </row>
    <row r="171" spans="1:24" ht="24.75" customHeight="1" x14ac:dyDescent="0.3">
      <c r="A171" s="11"/>
      <c r="B171" s="6"/>
      <c r="C171" s="6"/>
      <c r="D171" s="7"/>
      <c r="E171" s="7"/>
      <c r="F171" s="8"/>
      <c r="G171" s="8"/>
      <c r="H171" s="8"/>
      <c r="I171" s="93"/>
      <c r="J171" s="93"/>
      <c r="K171" s="91"/>
      <c r="L171" s="94"/>
      <c r="M171" s="94"/>
      <c r="N171" s="101"/>
      <c r="O171" s="101"/>
      <c r="P171" s="92"/>
      <c r="Q171" s="92"/>
      <c r="R171" s="92"/>
      <c r="S171" s="92"/>
      <c r="T171" s="92"/>
      <c r="U171" s="92"/>
      <c r="V171" s="92"/>
      <c r="W171" s="92"/>
      <c r="X171" s="92"/>
    </row>
    <row r="172" spans="1:24" ht="24.75" customHeight="1" x14ac:dyDescent="0.3">
      <c r="A172" s="11"/>
      <c r="B172" s="6"/>
      <c r="C172" s="6"/>
      <c r="D172" s="7"/>
      <c r="E172" s="7"/>
      <c r="F172" s="8"/>
      <c r="G172" s="8"/>
      <c r="H172" s="8"/>
      <c r="I172" s="93"/>
      <c r="J172" s="93"/>
      <c r="K172" s="91"/>
      <c r="L172" s="94"/>
      <c r="M172" s="94"/>
      <c r="N172" s="101"/>
      <c r="O172" s="101"/>
      <c r="P172" s="92"/>
      <c r="Q172" s="92"/>
      <c r="R172" s="92"/>
      <c r="S172" s="92"/>
      <c r="T172" s="92"/>
      <c r="U172" s="92"/>
      <c r="V172" s="92"/>
      <c r="W172" s="92"/>
      <c r="X172" s="92"/>
    </row>
    <row r="173" spans="1:24" ht="24.75" customHeight="1" x14ac:dyDescent="0.3">
      <c r="A173" s="11"/>
      <c r="B173" s="6"/>
      <c r="C173" s="6"/>
      <c r="D173" s="7"/>
      <c r="E173" s="7"/>
      <c r="F173" s="8"/>
      <c r="G173" s="8"/>
      <c r="H173" s="8"/>
      <c r="I173" s="93"/>
      <c r="J173" s="93"/>
      <c r="K173" s="91"/>
      <c r="L173" s="94"/>
      <c r="M173" s="94"/>
      <c r="N173" s="101"/>
      <c r="O173" s="101"/>
      <c r="P173" s="92"/>
      <c r="Q173" s="92"/>
      <c r="R173" s="92"/>
      <c r="S173" s="92"/>
      <c r="T173" s="92"/>
      <c r="U173" s="92"/>
      <c r="V173" s="92"/>
      <c r="W173" s="92"/>
      <c r="X173" s="92"/>
    </row>
    <row r="174" spans="1:24" ht="24.75" customHeight="1" x14ac:dyDescent="0.3">
      <c r="A174" s="11"/>
      <c r="B174" s="6"/>
      <c r="C174" s="6"/>
      <c r="D174" s="7"/>
      <c r="E174" s="7"/>
      <c r="F174" s="8"/>
      <c r="G174" s="8"/>
      <c r="H174" s="8"/>
      <c r="I174" s="93"/>
      <c r="J174" s="93"/>
      <c r="K174" s="91"/>
      <c r="L174" s="94"/>
      <c r="M174" s="94"/>
      <c r="N174" s="101"/>
      <c r="O174" s="101"/>
      <c r="P174" s="92"/>
      <c r="Q174" s="92"/>
      <c r="R174" s="92"/>
      <c r="S174" s="92"/>
      <c r="T174" s="92"/>
      <c r="U174" s="92"/>
      <c r="V174" s="92"/>
      <c r="W174" s="92"/>
      <c r="X174" s="92"/>
    </row>
    <row r="175" spans="1:24" ht="24.75" customHeight="1" x14ac:dyDescent="0.3">
      <c r="A175" s="11"/>
      <c r="B175" s="6"/>
      <c r="C175" s="6"/>
      <c r="D175" s="7"/>
      <c r="E175" s="7"/>
      <c r="F175" s="8"/>
      <c r="G175" s="8"/>
      <c r="H175" s="8"/>
      <c r="I175" s="93"/>
      <c r="J175" s="93"/>
      <c r="K175" s="91"/>
      <c r="L175" s="94"/>
      <c r="M175" s="94"/>
      <c r="N175" s="101"/>
      <c r="O175" s="101"/>
      <c r="P175" s="92"/>
      <c r="Q175" s="92"/>
      <c r="R175" s="92"/>
      <c r="S175" s="92"/>
      <c r="T175" s="92"/>
      <c r="U175" s="92"/>
      <c r="V175" s="92"/>
      <c r="W175" s="92"/>
      <c r="X175" s="92"/>
    </row>
    <row r="176" spans="1:24" ht="24.75" customHeight="1" x14ac:dyDescent="0.3">
      <c r="A176" s="11"/>
      <c r="B176" s="6"/>
      <c r="C176" s="6"/>
      <c r="D176" s="7"/>
      <c r="E176" s="7"/>
      <c r="F176" s="8"/>
      <c r="G176" s="8"/>
      <c r="H176" s="8"/>
      <c r="I176" s="93"/>
      <c r="J176" s="93"/>
      <c r="K176" s="91"/>
      <c r="L176" s="94"/>
      <c r="M176" s="94"/>
      <c r="N176" s="101"/>
      <c r="O176" s="101"/>
      <c r="P176" s="92"/>
      <c r="Q176" s="92"/>
      <c r="R176" s="92"/>
      <c r="S176" s="92"/>
      <c r="T176" s="92"/>
      <c r="U176" s="92"/>
      <c r="V176" s="92"/>
      <c r="W176" s="92"/>
      <c r="X176" s="92"/>
    </row>
    <row r="177" spans="1:24" ht="24.75" customHeight="1" x14ac:dyDescent="0.3">
      <c r="A177" s="11"/>
      <c r="B177" s="6"/>
      <c r="C177" s="6"/>
      <c r="D177" s="7"/>
      <c r="E177" s="7"/>
      <c r="F177" s="8"/>
      <c r="G177" s="8"/>
      <c r="H177" s="8"/>
      <c r="I177" s="93"/>
      <c r="J177" s="93"/>
      <c r="K177" s="91"/>
      <c r="L177" s="94"/>
      <c r="M177" s="94"/>
      <c r="N177" s="101"/>
      <c r="O177" s="101"/>
      <c r="P177" s="92"/>
      <c r="Q177" s="92"/>
      <c r="R177" s="92"/>
      <c r="S177" s="92"/>
      <c r="T177" s="92"/>
      <c r="U177" s="92"/>
      <c r="V177" s="92"/>
      <c r="W177" s="92"/>
      <c r="X177" s="92"/>
    </row>
    <row r="178" spans="1:24" ht="24.75" customHeight="1" x14ac:dyDescent="0.3">
      <c r="A178" s="11"/>
      <c r="B178" s="6"/>
      <c r="C178" s="6"/>
      <c r="D178" s="7"/>
      <c r="E178" s="7"/>
      <c r="F178" s="8"/>
      <c r="G178" s="8"/>
      <c r="H178" s="8"/>
      <c r="I178" s="93"/>
      <c r="J178" s="93"/>
      <c r="K178" s="91"/>
      <c r="L178" s="94"/>
      <c r="M178" s="94"/>
      <c r="N178" s="101"/>
      <c r="O178" s="101"/>
      <c r="P178" s="92"/>
      <c r="Q178" s="92"/>
      <c r="R178" s="92"/>
      <c r="S178" s="92"/>
      <c r="T178" s="92"/>
      <c r="U178" s="92"/>
      <c r="V178" s="92"/>
      <c r="W178" s="92"/>
      <c r="X178" s="92"/>
    </row>
    <row r="179" spans="1:24" ht="24.75" customHeight="1" x14ac:dyDescent="0.3">
      <c r="A179" s="11"/>
      <c r="B179" s="6"/>
      <c r="C179" s="6"/>
      <c r="D179" s="7"/>
      <c r="E179" s="7"/>
      <c r="F179" s="8"/>
      <c r="G179" s="8"/>
      <c r="H179" s="8"/>
      <c r="I179" s="93"/>
      <c r="J179" s="93"/>
      <c r="K179" s="91"/>
      <c r="L179" s="94"/>
      <c r="M179" s="94"/>
      <c r="N179" s="101"/>
      <c r="O179" s="101"/>
      <c r="P179" s="92"/>
      <c r="Q179" s="92"/>
      <c r="R179" s="92"/>
      <c r="S179" s="92"/>
      <c r="T179" s="92"/>
      <c r="U179" s="92"/>
      <c r="V179" s="92"/>
      <c r="W179" s="92"/>
      <c r="X179" s="92"/>
    </row>
    <row r="180" spans="1:24" ht="24.75" customHeight="1" x14ac:dyDescent="0.3">
      <c r="A180" s="11"/>
      <c r="B180" s="6"/>
      <c r="C180" s="6"/>
      <c r="D180" s="7"/>
      <c r="E180" s="7"/>
      <c r="F180" s="8"/>
      <c r="G180" s="8"/>
      <c r="H180" s="8"/>
      <c r="I180" s="93"/>
      <c r="J180" s="93"/>
      <c r="K180" s="91"/>
      <c r="L180" s="94"/>
      <c r="M180" s="94"/>
      <c r="N180" s="101"/>
      <c r="O180" s="101"/>
      <c r="P180" s="92"/>
      <c r="Q180" s="92"/>
      <c r="R180" s="92"/>
      <c r="S180" s="92"/>
      <c r="T180" s="92"/>
      <c r="U180" s="92"/>
      <c r="V180" s="92"/>
      <c r="W180" s="92"/>
      <c r="X180" s="92"/>
    </row>
    <row r="181" spans="1:24" ht="24.75" customHeight="1" x14ac:dyDescent="0.3">
      <c r="A181" s="11"/>
      <c r="B181" s="6"/>
      <c r="C181" s="6"/>
      <c r="D181" s="7"/>
      <c r="E181" s="7"/>
      <c r="F181" s="8"/>
      <c r="G181" s="8"/>
      <c r="H181" s="8"/>
      <c r="I181" s="93"/>
      <c r="J181" s="93"/>
      <c r="K181" s="91"/>
      <c r="L181" s="94"/>
      <c r="M181" s="94"/>
      <c r="N181" s="101"/>
      <c r="O181" s="101"/>
      <c r="P181" s="92"/>
      <c r="Q181" s="92"/>
      <c r="R181" s="92"/>
      <c r="S181" s="92"/>
      <c r="T181" s="92"/>
      <c r="U181" s="92"/>
      <c r="V181" s="92"/>
      <c r="W181" s="92"/>
      <c r="X181" s="92"/>
    </row>
    <row r="182" spans="1:24" ht="24.75" customHeight="1" x14ac:dyDescent="0.3">
      <c r="A182" s="11"/>
      <c r="B182" s="6"/>
      <c r="C182" s="6"/>
      <c r="D182" s="7"/>
      <c r="E182" s="7"/>
      <c r="F182" s="8"/>
      <c r="G182" s="8"/>
      <c r="H182" s="8"/>
      <c r="I182" s="93"/>
      <c r="J182" s="93"/>
      <c r="K182" s="91"/>
      <c r="L182" s="94"/>
      <c r="M182" s="94"/>
      <c r="N182" s="101"/>
      <c r="O182" s="101"/>
      <c r="P182" s="92"/>
      <c r="Q182" s="92"/>
      <c r="R182" s="92"/>
      <c r="S182" s="92"/>
      <c r="T182" s="92"/>
      <c r="U182" s="92"/>
      <c r="V182" s="92"/>
      <c r="W182" s="92"/>
      <c r="X182" s="92"/>
    </row>
    <row r="183" spans="1:24" ht="24.75" customHeight="1" x14ac:dyDescent="0.3">
      <c r="A183" s="11"/>
      <c r="B183" s="6"/>
      <c r="C183" s="6"/>
      <c r="D183" s="7"/>
      <c r="E183" s="7"/>
      <c r="F183" s="8"/>
      <c r="G183" s="8"/>
      <c r="H183" s="8"/>
      <c r="I183" s="93"/>
      <c r="J183" s="93"/>
      <c r="K183" s="91"/>
      <c r="L183" s="94"/>
      <c r="M183" s="94"/>
      <c r="N183" s="101"/>
      <c r="O183" s="101"/>
      <c r="P183" s="92"/>
      <c r="Q183" s="92"/>
      <c r="R183" s="92"/>
      <c r="S183" s="92"/>
      <c r="T183" s="92"/>
      <c r="U183" s="92"/>
      <c r="V183" s="92"/>
      <c r="W183" s="92"/>
      <c r="X183" s="92"/>
    </row>
    <row r="184" spans="1:24" ht="24.75" customHeight="1" x14ac:dyDescent="0.3">
      <c r="A184" s="11"/>
      <c r="B184" s="6"/>
      <c r="C184" s="6"/>
      <c r="D184" s="7"/>
      <c r="E184" s="7"/>
      <c r="F184" s="8"/>
      <c r="G184" s="8"/>
      <c r="H184" s="8"/>
      <c r="I184" s="93"/>
      <c r="J184" s="93"/>
      <c r="K184" s="91"/>
      <c r="L184" s="94"/>
      <c r="M184" s="94"/>
      <c r="N184" s="101"/>
      <c r="O184" s="101"/>
      <c r="P184" s="92"/>
      <c r="Q184" s="92"/>
      <c r="R184" s="92"/>
      <c r="S184" s="92"/>
      <c r="T184" s="92"/>
      <c r="U184" s="92"/>
      <c r="V184" s="92"/>
      <c r="W184" s="92"/>
      <c r="X184" s="92"/>
    </row>
    <row r="185" spans="1:24" ht="24.75" customHeight="1" x14ac:dyDescent="0.3">
      <c r="A185" s="11"/>
      <c r="B185" s="6"/>
      <c r="C185" s="6"/>
      <c r="D185" s="7"/>
      <c r="E185" s="7"/>
      <c r="F185" s="8"/>
      <c r="G185" s="8"/>
      <c r="H185" s="8"/>
      <c r="I185" s="93"/>
      <c r="J185" s="93"/>
      <c r="K185" s="91"/>
      <c r="L185" s="94"/>
      <c r="M185" s="94"/>
      <c r="N185" s="101"/>
      <c r="O185" s="101"/>
      <c r="P185" s="92"/>
      <c r="Q185" s="92"/>
      <c r="R185" s="92"/>
      <c r="S185" s="92"/>
      <c r="T185" s="92"/>
      <c r="U185" s="92"/>
      <c r="V185" s="92"/>
      <c r="W185" s="92"/>
      <c r="X185" s="92"/>
    </row>
    <row r="186" spans="1:24" ht="24.75" customHeight="1" x14ac:dyDescent="0.3">
      <c r="A186" s="11"/>
      <c r="B186" s="6"/>
      <c r="C186" s="6"/>
      <c r="D186" s="7"/>
      <c r="E186" s="7"/>
      <c r="F186" s="8"/>
      <c r="G186" s="8"/>
      <c r="H186" s="8"/>
      <c r="I186" s="93"/>
      <c r="J186" s="93"/>
      <c r="K186" s="91"/>
      <c r="L186" s="94"/>
      <c r="M186" s="94"/>
      <c r="N186" s="101"/>
      <c r="O186" s="101"/>
      <c r="P186" s="92"/>
      <c r="Q186" s="92"/>
      <c r="R186" s="92"/>
      <c r="S186" s="92"/>
      <c r="T186" s="92"/>
      <c r="U186" s="92"/>
      <c r="V186" s="92"/>
      <c r="W186" s="92"/>
      <c r="X186" s="92"/>
    </row>
    <row r="187" spans="1:24" ht="24.75" customHeight="1" x14ac:dyDescent="0.3">
      <c r="A187" s="11"/>
      <c r="B187" s="6"/>
      <c r="C187" s="6"/>
      <c r="D187" s="7"/>
      <c r="E187" s="7"/>
      <c r="F187" s="8"/>
      <c r="G187" s="8"/>
      <c r="H187" s="8"/>
      <c r="I187" s="93"/>
      <c r="J187" s="93"/>
      <c r="K187" s="91"/>
      <c r="L187" s="94"/>
      <c r="M187" s="94"/>
      <c r="N187" s="101"/>
      <c r="O187" s="101"/>
      <c r="P187" s="92"/>
      <c r="Q187" s="92"/>
      <c r="R187" s="92"/>
      <c r="S187" s="92"/>
      <c r="T187" s="92"/>
      <c r="U187" s="92"/>
      <c r="V187" s="92"/>
      <c r="W187" s="92"/>
      <c r="X187" s="92"/>
    </row>
    <row r="188" spans="1:24" ht="24.75" customHeight="1" x14ac:dyDescent="0.3">
      <c r="A188" s="11"/>
      <c r="B188" s="6"/>
      <c r="C188" s="6"/>
      <c r="D188" s="7"/>
      <c r="E188" s="7"/>
      <c r="F188" s="8"/>
      <c r="G188" s="8"/>
      <c r="H188" s="8"/>
      <c r="I188" s="93"/>
      <c r="J188" s="93"/>
      <c r="K188" s="91"/>
      <c r="L188" s="94"/>
      <c r="M188" s="94"/>
      <c r="N188" s="101"/>
      <c r="O188" s="101"/>
      <c r="P188" s="92"/>
      <c r="Q188" s="92"/>
      <c r="R188" s="92"/>
      <c r="S188" s="92"/>
      <c r="T188" s="92"/>
      <c r="U188" s="92"/>
      <c r="V188" s="92"/>
      <c r="W188" s="92"/>
      <c r="X188" s="92"/>
    </row>
    <row r="189" spans="1:24" ht="24.75" customHeight="1" x14ac:dyDescent="0.3">
      <c r="A189" s="11"/>
      <c r="B189" s="6"/>
      <c r="C189" s="6"/>
      <c r="D189" s="7"/>
      <c r="E189" s="7"/>
      <c r="F189" s="8"/>
      <c r="G189" s="8"/>
      <c r="H189" s="8"/>
      <c r="I189" s="93"/>
      <c r="J189" s="93"/>
      <c r="K189" s="91"/>
      <c r="L189" s="94"/>
      <c r="M189" s="94"/>
      <c r="N189" s="101"/>
      <c r="O189" s="101"/>
      <c r="P189" s="92"/>
      <c r="Q189" s="92"/>
      <c r="R189" s="92"/>
      <c r="S189" s="92"/>
      <c r="T189" s="92"/>
      <c r="U189" s="92"/>
      <c r="V189" s="92"/>
      <c r="W189" s="92"/>
      <c r="X189" s="92"/>
    </row>
    <row r="190" spans="1:24" ht="24.75" customHeight="1" x14ac:dyDescent="0.3">
      <c r="A190" s="11"/>
      <c r="B190" s="6"/>
      <c r="C190" s="6"/>
      <c r="D190" s="7"/>
      <c r="E190" s="7"/>
      <c r="F190" s="8"/>
      <c r="G190" s="8"/>
      <c r="H190" s="8"/>
      <c r="I190" s="93"/>
      <c r="J190" s="93"/>
      <c r="K190" s="91"/>
      <c r="L190" s="94"/>
      <c r="M190" s="94"/>
      <c r="N190" s="101"/>
      <c r="O190" s="101"/>
      <c r="P190" s="92"/>
      <c r="Q190" s="92"/>
      <c r="R190" s="92"/>
      <c r="S190" s="92"/>
      <c r="T190" s="92"/>
      <c r="U190" s="92"/>
      <c r="V190" s="92"/>
      <c r="W190" s="92"/>
      <c r="X190" s="92"/>
    </row>
    <row r="191" spans="1:24" ht="24.75" customHeight="1" x14ac:dyDescent="0.3">
      <c r="A191" s="11"/>
      <c r="B191" s="6"/>
      <c r="C191" s="6"/>
      <c r="D191" s="7"/>
      <c r="E191" s="7"/>
      <c r="F191" s="8"/>
      <c r="G191" s="8"/>
      <c r="H191" s="8"/>
      <c r="I191" s="93"/>
      <c r="J191" s="93"/>
      <c r="K191" s="91"/>
      <c r="L191" s="94"/>
      <c r="M191" s="94"/>
      <c r="N191" s="101"/>
      <c r="O191" s="101"/>
      <c r="P191" s="92"/>
      <c r="Q191" s="92"/>
      <c r="R191" s="92"/>
      <c r="S191" s="92"/>
      <c r="T191" s="92"/>
      <c r="U191" s="92"/>
      <c r="V191" s="92"/>
      <c r="W191" s="92"/>
      <c r="X191" s="92"/>
    </row>
    <row r="192" spans="1:24" ht="24.75" customHeight="1" x14ac:dyDescent="0.3">
      <c r="A192" s="11"/>
      <c r="B192" s="6"/>
      <c r="C192" s="6"/>
      <c r="D192" s="7"/>
      <c r="E192" s="7"/>
      <c r="F192" s="8"/>
      <c r="G192" s="8"/>
      <c r="H192" s="8"/>
      <c r="I192" s="93"/>
      <c r="J192" s="93"/>
      <c r="K192" s="91"/>
      <c r="L192" s="94"/>
      <c r="M192" s="94"/>
      <c r="N192" s="101"/>
      <c r="O192" s="101"/>
      <c r="P192" s="92"/>
      <c r="Q192" s="92"/>
      <c r="R192" s="92"/>
      <c r="S192" s="92"/>
      <c r="T192" s="92"/>
      <c r="U192" s="92"/>
      <c r="V192" s="92"/>
      <c r="W192" s="92"/>
      <c r="X192" s="92"/>
    </row>
    <row r="193" spans="1:24" ht="24.75" customHeight="1" x14ac:dyDescent="0.3">
      <c r="A193" s="11"/>
      <c r="B193" s="6"/>
      <c r="C193" s="6"/>
      <c r="D193" s="7"/>
      <c r="E193" s="7"/>
      <c r="F193" s="8"/>
      <c r="G193" s="8"/>
      <c r="H193" s="8"/>
      <c r="I193" s="93"/>
      <c r="J193" s="93"/>
      <c r="K193" s="91"/>
      <c r="L193" s="94"/>
      <c r="M193" s="94"/>
      <c r="N193" s="101"/>
      <c r="O193" s="101"/>
      <c r="P193" s="92"/>
      <c r="Q193" s="92"/>
      <c r="R193" s="92"/>
      <c r="S193" s="92"/>
      <c r="T193" s="92"/>
      <c r="U193" s="92"/>
      <c r="V193" s="92"/>
      <c r="W193" s="92"/>
      <c r="X193" s="92"/>
    </row>
    <row r="194" spans="1:24" ht="24.75" customHeight="1" x14ac:dyDescent="0.3">
      <c r="A194" s="11"/>
      <c r="B194" s="6"/>
      <c r="C194" s="6"/>
      <c r="D194" s="7"/>
      <c r="E194" s="7"/>
      <c r="F194" s="8"/>
      <c r="G194" s="8"/>
      <c r="H194" s="8"/>
      <c r="I194" s="93"/>
      <c r="J194" s="93"/>
      <c r="K194" s="91"/>
      <c r="L194" s="94"/>
      <c r="M194" s="94"/>
      <c r="N194" s="101"/>
      <c r="O194" s="101"/>
      <c r="P194" s="92"/>
      <c r="Q194" s="92"/>
      <c r="R194" s="92"/>
      <c r="S194" s="92"/>
      <c r="T194" s="92"/>
      <c r="U194" s="92"/>
      <c r="V194" s="92"/>
      <c r="W194" s="92"/>
      <c r="X194" s="92"/>
    </row>
    <row r="195" spans="1:24" ht="24.75" customHeight="1" x14ac:dyDescent="0.3">
      <c r="A195" s="11"/>
      <c r="B195" s="6"/>
      <c r="C195" s="6"/>
      <c r="D195" s="7"/>
      <c r="E195" s="7"/>
      <c r="F195" s="8"/>
      <c r="G195" s="8"/>
      <c r="H195" s="8"/>
      <c r="I195" s="93"/>
      <c r="J195" s="93"/>
      <c r="K195" s="91"/>
      <c r="L195" s="94"/>
      <c r="M195" s="94"/>
      <c r="N195" s="101"/>
      <c r="O195" s="101"/>
      <c r="P195" s="92"/>
      <c r="Q195" s="92"/>
      <c r="R195" s="92"/>
      <c r="S195" s="92"/>
      <c r="T195" s="92"/>
      <c r="U195" s="92"/>
      <c r="V195" s="92"/>
      <c r="W195" s="92"/>
      <c r="X195" s="92"/>
    </row>
    <row r="196" spans="1:24" ht="24.75" customHeight="1" x14ac:dyDescent="0.3">
      <c r="A196" s="11"/>
      <c r="B196" s="6"/>
      <c r="C196" s="6"/>
      <c r="D196" s="7"/>
      <c r="E196" s="7"/>
      <c r="F196" s="8"/>
      <c r="G196" s="8"/>
      <c r="H196" s="8"/>
      <c r="I196" s="93"/>
      <c r="J196" s="93"/>
      <c r="K196" s="91"/>
      <c r="L196" s="94"/>
      <c r="M196" s="94"/>
      <c r="N196" s="101"/>
      <c r="O196" s="101"/>
      <c r="P196" s="92"/>
      <c r="Q196" s="92"/>
      <c r="R196" s="92"/>
      <c r="S196" s="92"/>
      <c r="T196" s="92"/>
      <c r="U196" s="92"/>
      <c r="V196" s="92"/>
      <c r="W196" s="92"/>
      <c r="X196" s="92"/>
    </row>
    <row r="197" spans="1:24" ht="24.75" customHeight="1" x14ac:dyDescent="0.3">
      <c r="A197" s="11"/>
      <c r="B197" s="6"/>
      <c r="C197" s="6"/>
      <c r="D197" s="7"/>
      <c r="E197" s="7"/>
      <c r="F197" s="8"/>
      <c r="G197" s="8"/>
      <c r="H197" s="8"/>
      <c r="I197" s="93"/>
      <c r="J197" s="93"/>
      <c r="K197" s="91"/>
      <c r="L197" s="94"/>
      <c r="M197" s="94"/>
      <c r="N197" s="101"/>
      <c r="O197" s="101"/>
      <c r="P197" s="92"/>
      <c r="Q197" s="92"/>
      <c r="R197" s="92"/>
      <c r="S197" s="92"/>
      <c r="T197" s="92"/>
      <c r="U197" s="92"/>
      <c r="V197" s="92"/>
      <c r="W197" s="92"/>
      <c r="X197" s="92"/>
    </row>
    <row r="198" spans="1:24" ht="24.75" customHeight="1" x14ac:dyDescent="0.3">
      <c r="A198" s="11"/>
      <c r="B198" s="6"/>
      <c r="C198" s="6"/>
      <c r="D198" s="7"/>
      <c r="E198" s="7"/>
      <c r="F198" s="8"/>
      <c r="G198" s="8"/>
      <c r="H198" s="8"/>
      <c r="I198" s="93"/>
      <c r="J198" s="93"/>
      <c r="K198" s="91"/>
      <c r="L198" s="94"/>
      <c r="M198" s="94"/>
      <c r="N198" s="101"/>
      <c r="O198" s="101"/>
      <c r="P198" s="92"/>
      <c r="Q198" s="92"/>
      <c r="R198" s="92"/>
      <c r="S198" s="92"/>
      <c r="T198" s="92"/>
      <c r="U198" s="92"/>
      <c r="V198" s="92"/>
      <c r="W198" s="92"/>
      <c r="X198" s="92"/>
    </row>
    <row r="199" spans="1:24" ht="24.75" customHeight="1" x14ac:dyDescent="0.3">
      <c r="A199" s="11"/>
      <c r="B199" s="6"/>
      <c r="C199" s="6"/>
      <c r="D199" s="7"/>
      <c r="E199" s="7"/>
      <c r="F199" s="8"/>
      <c r="G199" s="8"/>
      <c r="H199" s="8"/>
      <c r="I199" s="93"/>
      <c r="J199" s="93"/>
      <c r="K199" s="91"/>
      <c r="L199" s="94"/>
      <c r="M199" s="94"/>
      <c r="N199" s="101"/>
      <c r="O199" s="101"/>
      <c r="P199" s="92"/>
      <c r="Q199" s="92"/>
      <c r="R199" s="92"/>
      <c r="S199" s="92"/>
      <c r="T199" s="92"/>
      <c r="U199" s="92"/>
      <c r="V199" s="92"/>
      <c r="W199" s="92"/>
      <c r="X199" s="92"/>
    </row>
    <row r="200" spans="1:24" ht="24.75" customHeight="1" x14ac:dyDescent="0.3">
      <c r="A200" s="11"/>
      <c r="B200" s="6"/>
      <c r="C200" s="6"/>
      <c r="D200" s="7"/>
      <c r="E200" s="7"/>
      <c r="F200" s="8"/>
      <c r="G200" s="8"/>
      <c r="H200" s="8"/>
      <c r="I200" s="93"/>
      <c r="J200" s="93"/>
      <c r="K200" s="91"/>
      <c r="L200" s="94"/>
      <c r="M200" s="94"/>
      <c r="N200" s="101"/>
      <c r="O200" s="101"/>
      <c r="P200" s="92"/>
      <c r="Q200" s="92"/>
      <c r="R200" s="92"/>
      <c r="S200" s="92"/>
      <c r="T200" s="92"/>
      <c r="U200" s="92"/>
      <c r="V200" s="92"/>
      <c r="W200" s="92"/>
      <c r="X200" s="92"/>
    </row>
    <row r="201" spans="1:24" ht="24.75" customHeight="1" x14ac:dyDescent="0.3">
      <c r="A201" s="11"/>
      <c r="B201" s="6"/>
      <c r="C201" s="6"/>
      <c r="D201" s="7"/>
      <c r="E201" s="7"/>
      <c r="F201" s="8"/>
      <c r="G201" s="8"/>
      <c r="H201" s="8"/>
      <c r="I201" s="93"/>
      <c r="J201" s="93"/>
      <c r="K201" s="91"/>
      <c r="L201" s="94"/>
      <c r="M201" s="94"/>
      <c r="N201" s="101"/>
      <c r="O201" s="101"/>
      <c r="P201" s="92"/>
      <c r="Q201" s="92"/>
      <c r="R201" s="92"/>
      <c r="S201" s="92"/>
      <c r="T201" s="92"/>
      <c r="U201" s="92"/>
      <c r="V201" s="92"/>
      <c r="W201" s="92"/>
      <c r="X201" s="92"/>
    </row>
    <row r="202" spans="1:24" ht="24.75" customHeight="1" x14ac:dyDescent="0.3">
      <c r="A202" s="11"/>
      <c r="B202" s="6"/>
      <c r="C202" s="6"/>
      <c r="D202" s="7"/>
      <c r="E202" s="7"/>
      <c r="F202" s="8"/>
      <c r="G202" s="8"/>
      <c r="H202" s="8"/>
      <c r="I202" s="93"/>
      <c r="J202" s="93"/>
      <c r="K202" s="91"/>
      <c r="L202" s="94"/>
      <c r="M202" s="94"/>
      <c r="N202" s="101"/>
      <c r="O202" s="101"/>
      <c r="P202" s="92"/>
      <c r="Q202" s="92"/>
      <c r="R202" s="92"/>
      <c r="S202" s="92"/>
      <c r="T202" s="92"/>
      <c r="U202" s="92"/>
      <c r="V202" s="92"/>
      <c r="W202" s="92"/>
      <c r="X202" s="92"/>
    </row>
    <row r="203" spans="1:24" ht="24.75" customHeight="1" x14ac:dyDescent="0.3">
      <c r="A203" s="11"/>
      <c r="B203" s="6"/>
      <c r="C203" s="6"/>
      <c r="D203" s="7"/>
      <c r="E203" s="7"/>
      <c r="F203" s="8"/>
      <c r="G203" s="8"/>
      <c r="H203" s="8"/>
      <c r="I203" s="93"/>
      <c r="J203" s="93"/>
      <c r="K203" s="91"/>
      <c r="L203" s="94"/>
      <c r="M203" s="94"/>
      <c r="N203" s="101"/>
      <c r="O203" s="101"/>
      <c r="P203" s="92"/>
      <c r="Q203" s="92"/>
      <c r="R203" s="92"/>
      <c r="S203" s="92"/>
      <c r="T203" s="92"/>
      <c r="U203" s="92"/>
      <c r="V203" s="92"/>
      <c r="W203" s="92"/>
      <c r="X203" s="92"/>
    </row>
    <row r="204" spans="1:24" ht="24.75" customHeight="1" x14ac:dyDescent="0.3">
      <c r="A204" s="11"/>
      <c r="B204" s="6"/>
      <c r="C204" s="6"/>
      <c r="D204" s="7"/>
      <c r="E204" s="7"/>
      <c r="F204" s="8"/>
      <c r="G204" s="8"/>
      <c r="H204" s="8"/>
      <c r="I204" s="93"/>
      <c r="J204" s="93"/>
      <c r="K204" s="91"/>
      <c r="L204" s="94"/>
      <c r="M204" s="94"/>
      <c r="N204" s="101"/>
      <c r="O204" s="101"/>
      <c r="P204" s="92"/>
      <c r="Q204" s="92"/>
      <c r="R204" s="92"/>
      <c r="S204" s="92"/>
      <c r="T204" s="92"/>
      <c r="U204" s="92"/>
      <c r="V204" s="92"/>
      <c r="W204" s="92"/>
      <c r="X204" s="92"/>
    </row>
    <row r="205" spans="1:24" ht="24.75" customHeight="1" x14ac:dyDescent="0.3">
      <c r="A205" s="11"/>
      <c r="B205" s="6"/>
      <c r="C205" s="6"/>
      <c r="D205" s="7"/>
      <c r="E205" s="7"/>
      <c r="F205" s="8"/>
      <c r="G205" s="8"/>
      <c r="H205" s="8"/>
      <c r="I205" s="93"/>
      <c r="J205" s="93"/>
      <c r="K205" s="91"/>
      <c r="L205" s="94"/>
      <c r="M205" s="94"/>
      <c r="N205" s="101"/>
      <c r="O205" s="101"/>
      <c r="P205" s="92"/>
      <c r="Q205" s="92"/>
      <c r="R205" s="92"/>
      <c r="S205" s="92"/>
      <c r="T205" s="92"/>
      <c r="U205" s="92"/>
      <c r="V205" s="92"/>
      <c r="W205" s="92"/>
      <c r="X205" s="92"/>
    </row>
    <row r="206" spans="1:24" ht="24.75" customHeight="1" x14ac:dyDescent="0.3">
      <c r="A206" s="11"/>
      <c r="B206" s="6"/>
      <c r="C206" s="6"/>
      <c r="D206" s="7"/>
      <c r="E206" s="7"/>
      <c r="F206" s="8"/>
      <c r="G206" s="8"/>
      <c r="H206" s="8"/>
      <c r="I206" s="93"/>
      <c r="J206" s="93"/>
      <c r="K206" s="91"/>
      <c r="L206" s="94"/>
      <c r="M206" s="94"/>
      <c r="N206" s="101"/>
      <c r="O206" s="101"/>
      <c r="P206" s="92"/>
      <c r="Q206" s="92"/>
      <c r="R206" s="92"/>
      <c r="S206" s="92"/>
      <c r="T206" s="92"/>
      <c r="U206" s="92"/>
      <c r="V206" s="92"/>
      <c r="W206" s="92"/>
      <c r="X206" s="92"/>
    </row>
    <row r="207" spans="1:24" ht="24.75" customHeight="1" x14ac:dyDescent="0.3">
      <c r="A207" s="11"/>
      <c r="B207" s="6"/>
      <c r="C207" s="6"/>
      <c r="D207" s="7"/>
      <c r="E207" s="7"/>
      <c r="F207" s="8"/>
      <c r="G207" s="8"/>
      <c r="H207" s="8"/>
      <c r="I207" s="93"/>
      <c r="J207" s="93"/>
      <c r="K207" s="91"/>
      <c r="L207" s="94"/>
      <c r="M207" s="94"/>
      <c r="N207" s="101"/>
      <c r="O207" s="101"/>
      <c r="P207" s="92"/>
      <c r="Q207" s="92"/>
      <c r="R207" s="92"/>
      <c r="S207" s="92"/>
      <c r="T207" s="92"/>
      <c r="U207" s="92"/>
      <c r="V207" s="92"/>
      <c r="W207" s="92"/>
      <c r="X207" s="92"/>
    </row>
    <row r="208" spans="1:24" ht="24.75" customHeight="1" x14ac:dyDescent="0.3">
      <c r="A208" s="11"/>
      <c r="B208" s="6"/>
      <c r="C208" s="6"/>
      <c r="D208" s="7"/>
      <c r="E208" s="7"/>
      <c r="F208" s="8"/>
      <c r="G208" s="8"/>
      <c r="H208" s="8"/>
      <c r="I208" s="93"/>
      <c r="J208" s="93"/>
      <c r="K208" s="91"/>
      <c r="L208" s="94"/>
      <c r="M208" s="94"/>
      <c r="N208" s="101"/>
      <c r="O208" s="101"/>
      <c r="P208" s="92"/>
      <c r="Q208" s="92"/>
      <c r="R208" s="92"/>
      <c r="S208" s="92"/>
      <c r="T208" s="92"/>
      <c r="U208" s="92"/>
      <c r="V208" s="92"/>
      <c r="W208" s="92"/>
      <c r="X208" s="92"/>
    </row>
    <row r="209" spans="1:24" ht="24.75" customHeight="1" x14ac:dyDescent="0.3">
      <c r="A209" s="11"/>
      <c r="B209" s="6"/>
      <c r="C209" s="6"/>
      <c r="D209" s="7"/>
      <c r="E209" s="7"/>
      <c r="F209" s="8"/>
      <c r="G209" s="8"/>
      <c r="H209" s="8"/>
      <c r="I209" s="93"/>
      <c r="J209" s="93"/>
      <c r="K209" s="91"/>
      <c r="L209" s="94"/>
      <c r="M209" s="94"/>
      <c r="N209" s="101"/>
      <c r="O209" s="101"/>
      <c r="P209" s="92"/>
      <c r="Q209" s="92"/>
      <c r="R209" s="92"/>
      <c r="S209" s="92"/>
      <c r="T209" s="92"/>
      <c r="U209" s="92"/>
      <c r="V209" s="92"/>
      <c r="W209" s="92"/>
      <c r="X209" s="92"/>
    </row>
    <row r="210" spans="1:24" ht="24.75" customHeight="1" x14ac:dyDescent="0.3">
      <c r="A210" s="11"/>
      <c r="B210" s="6"/>
      <c r="C210" s="6"/>
      <c r="D210" s="7"/>
      <c r="E210" s="7"/>
      <c r="F210" s="8"/>
      <c r="G210" s="8"/>
      <c r="H210" s="8"/>
      <c r="I210" s="93"/>
      <c r="J210" s="93"/>
      <c r="K210" s="91"/>
      <c r="L210" s="94"/>
      <c r="M210" s="94"/>
      <c r="N210" s="101"/>
      <c r="O210" s="101"/>
      <c r="P210" s="92"/>
      <c r="Q210" s="92"/>
      <c r="R210" s="92"/>
      <c r="S210" s="92"/>
      <c r="T210" s="92"/>
      <c r="U210" s="92"/>
      <c r="V210" s="92"/>
      <c r="W210" s="92"/>
      <c r="X210" s="92"/>
    </row>
    <row r="211" spans="1:24" ht="24.75" customHeight="1" x14ac:dyDescent="0.3">
      <c r="A211" s="11"/>
      <c r="B211" s="6"/>
      <c r="C211" s="6"/>
      <c r="D211" s="7"/>
      <c r="E211" s="7"/>
      <c r="F211" s="8"/>
      <c r="G211" s="8"/>
      <c r="H211" s="8"/>
      <c r="I211" s="93"/>
      <c r="J211" s="93"/>
      <c r="K211" s="91"/>
      <c r="L211" s="94"/>
      <c r="M211" s="94"/>
      <c r="N211" s="101"/>
      <c r="O211" s="101"/>
      <c r="P211" s="92"/>
      <c r="Q211" s="92"/>
      <c r="R211" s="92"/>
      <c r="S211" s="92"/>
      <c r="T211" s="92"/>
      <c r="U211" s="92"/>
      <c r="V211" s="92"/>
      <c r="W211" s="92"/>
      <c r="X211" s="92"/>
    </row>
    <row r="212" spans="1:24" ht="24.75" customHeight="1" x14ac:dyDescent="0.3">
      <c r="A212" s="11"/>
      <c r="B212" s="6"/>
      <c r="C212" s="6"/>
      <c r="D212" s="7"/>
      <c r="E212" s="7"/>
      <c r="F212" s="8"/>
      <c r="G212" s="8"/>
      <c r="H212" s="8"/>
      <c r="I212" s="93"/>
      <c r="J212" s="93"/>
      <c r="K212" s="91"/>
      <c r="L212" s="94"/>
      <c r="M212" s="94"/>
      <c r="N212" s="101"/>
      <c r="O212" s="101"/>
      <c r="P212" s="92"/>
      <c r="Q212" s="92"/>
      <c r="R212" s="92"/>
      <c r="S212" s="92"/>
      <c r="T212" s="92"/>
      <c r="U212" s="92"/>
      <c r="V212" s="92"/>
      <c r="W212" s="92"/>
      <c r="X212" s="92"/>
    </row>
    <row r="213" spans="1:24" ht="24.75" customHeight="1" x14ac:dyDescent="0.3">
      <c r="A213" s="11"/>
      <c r="B213" s="6"/>
      <c r="C213" s="6"/>
      <c r="D213" s="7"/>
      <c r="E213" s="7"/>
      <c r="F213" s="8"/>
      <c r="G213" s="8"/>
      <c r="H213" s="8"/>
      <c r="I213" s="93"/>
      <c r="J213" s="93"/>
      <c r="K213" s="91"/>
      <c r="L213" s="94"/>
      <c r="M213" s="94"/>
      <c r="N213" s="101"/>
      <c r="O213" s="101"/>
      <c r="P213" s="92"/>
      <c r="Q213" s="92"/>
      <c r="R213" s="92"/>
      <c r="S213" s="92"/>
      <c r="T213" s="92"/>
      <c r="U213" s="92"/>
      <c r="V213" s="92"/>
      <c r="W213" s="92"/>
      <c r="X213" s="92"/>
    </row>
    <row r="214" spans="1:24" ht="24.75" customHeight="1" x14ac:dyDescent="0.3">
      <c r="A214" s="11"/>
      <c r="B214" s="6"/>
      <c r="C214" s="6"/>
      <c r="D214" s="7"/>
      <c r="E214" s="7"/>
      <c r="F214" s="8"/>
      <c r="G214" s="8"/>
      <c r="H214" s="8"/>
      <c r="I214" s="93"/>
      <c r="J214" s="93"/>
      <c r="K214" s="91"/>
      <c r="L214" s="94"/>
      <c r="M214" s="94"/>
      <c r="N214" s="101"/>
      <c r="O214" s="101"/>
      <c r="P214" s="92"/>
      <c r="Q214" s="92"/>
      <c r="R214" s="92"/>
      <c r="S214" s="92"/>
      <c r="T214" s="92"/>
      <c r="U214" s="92"/>
      <c r="V214" s="92"/>
      <c r="W214" s="92"/>
      <c r="X214" s="92"/>
    </row>
    <row r="215" spans="1:24" ht="24.75" customHeight="1" x14ac:dyDescent="0.3">
      <c r="A215" s="11"/>
      <c r="B215" s="6"/>
      <c r="C215" s="6"/>
      <c r="D215" s="7"/>
      <c r="E215" s="7"/>
      <c r="F215" s="8"/>
      <c r="G215" s="8"/>
      <c r="H215" s="8"/>
      <c r="I215" s="93"/>
      <c r="J215" s="93"/>
      <c r="K215" s="91"/>
      <c r="L215" s="94"/>
      <c r="M215" s="94"/>
      <c r="N215" s="101"/>
      <c r="O215" s="101"/>
      <c r="P215" s="92"/>
      <c r="Q215" s="92"/>
      <c r="R215" s="92"/>
      <c r="S215" s="92"/>
      <c r="T215" s="92"/>
      <c r="U215" s="92"/>
      <c r="V215" s="92"/>
      <c r="W215" s="92"/>
      <c r="X215" s="92"/>
    </row>
    <row r="216" spans="1:24" ht="24.75" customHeight="1" x14ac:dyDescent="0.3">
      <c r="A216" s="11"/>
      <c r="B216" s="6"/>
      <c r="C216" s="6"/>
      <c r="D216" s="7"/>
      <c r="E216" s="7"/>
      <c r="F216" s="8"/>
      <c r="G216" s="8"/>
      <c r="H216" s="8"/>
      <c r="I216" s="93"/>
      <c r="J216" s="93"/>
      <c r="K216" s="91"/>
      <c r="L216" s="94"/>
      <c r="M216" s="94"/>
      <c r="N216" s="101"/>
      <c r="O216" s="101"/>
      <c r="P216" s="92"/>
      <c r="Q216" s="92"/>
      <c r="R216" s="92"/>
      <c r="S216" s="92"/>
      <c r="T216" s="92"/>
      <c r="U216" s="92"/>
      <c r="V216" s="92"/>
      <c r="W216" s="92"/>
      <c r="X216" s="92"/>
    </row>
    <row r="217" spans="1:24" ht="24.75" customHeight="1" x14ac:dyDescent="0.3">
      <c r="A217" s="11"/>
      <c r="B217" s="6"/>
      <c r="C217" s="6"/>
      <c r="D217" s="7"/>
      <c r="E217" s="7"/>
      <c r="F217" s="8"/>
      <c r="G217" s="8"/>
      <c r="H217" s="8"/>
      <c r="I217" s="93"/>
      <c r="J217" s="93"/>
      <c r="K217" s="91"/>
      <c r="L217" s="94"/>
      <c r="M217" s="94"/>
      <c r="N217" s="101"/>
      <c r="O217" s="101"/>
      <c r="P217" s="92"/>
      <c r="Q217" s="92"/>
      <c r="R217" s="92"/>
      <c r="S217" s="92"/>
      <c r="T217" s="92"/>
      <c r="U217" s="92"/>
      <c r="V217" s="92"/>
      <c r="W217" s="92"/>
      <c r="X217" s="92"/>
    </row>
    <row r="218" spans="1:24" ht="24.75" customHeight="1" x14ac:dyDescent="0.3">
      <c r="A218" s="11"/>
      <c r="B218" s="6"/>
      <c r="C218" s="6"/>
      <c r="D218" s="7"/>
      <c r="E218" s="7"/>
      <c r="F218" s="8"/>
      <c r="G218" s="8"/>
      <c r="H218" s="8"/>
      <c r="I218" s="93"/>
      <c r="J218" s="93"/>
      <c r="K218" s="91"/>
      <c r="L218" s="94"/>
      <c r="M218" s="94"/>
      <c r="N218" s="101"/>
      <c r="O218" s="101"/>
      <c r="P218" s="92"/>
      <c r="Q218" s="92"/>
      <c r="R218" s="92"/>
      <c r="S218" s="92"/>
      <c r="T218" s="92"/>
      <c r="U218" s="92"/>
      <c r="V218" s="92"/>
      <c r="W218" s="92"/>
      <c r="X218" s="92"/>
    </row>
    <row r="219" spans="1:24" ht="24.75" customHeight="1" x14ac:dyDescent="0.3">
      <c r="A219" s="11"/>
      <c r="B219" s="6"/>
      <c r="C219" s="6"/>
      <c r="D219" s="7"/>
      <c r="E219" s="7"/>
      <c r="F219" s="8"/>
      <c r="G219" s="8"/>
      <c r="H219" s="8"/>
      <c r="I219" s="93"/>
      <c r="J219" s="93"/>
      <c r="K219" s="91"/>
      <c r="L219" s="94"/>
      <c r="M219" s="94"/>
      <c r="N219" s="101"/>
      <c r="O219" s="101"/>
      <c r="P219" s="92"/>
      <c r="Q219" s="92"/>
      <c r="R219" s="92"/>
      <c r="S219" s="92"/>
      <c r="T219" s="92"/>
      <c r="U219" s="92"/>
      <c r="V219" s="92"/>
      <c r="W219" s="92"/>
      <c r="X219" s="92"/>
    </row>
    <row r="220" spans="1:24" ht="24.75" customHeight="1" x14ac:dyDescent="0.3">
      <c r="A220" s="11"/>
      <c r="B220" s="6"/>
      <c r="C220" s="6"/>
      <c r="D220" s="7"/>
      <c r="E220" s="7"/>
      <c r="F220" s="8"/>
      <c r="G220" s="8"/>
      <c r="H220" s="8"/>
      <c r="I220" s="93"/>
      <c r="J220" s="93"/>
      <c r="K220" s="91"/>
      <c r="L220" s="94"/>
      <c r="M220" s="94"/>
      <c r="N220" s="101"/>
      <c r="O220" s="101"/>
      <c r="P220" s="92"/>
      <c r="Q220" s="92"/>
      <c r="R220" s="92"/>
      <c r="S220" s="92"/>
      <c r="T220" s="92"/>
      <c r="U220" s="92"/>
      <c r="V220" s="92"/>
      <c r="W220" s="92"/>
      <c r="X220" s="92"/>
    </row>
    <row r="221" spans="1:24" ht="24.75" customHeight="1" x14ac:dyDescent="0.3">
      <c r="A221" s="11"/>
      <c r="B221" s="6"/>
      <c r="C221" s="6"/>
      <c r="D221" s="7"/>
      <c r="E221" s="7"/>
      <c r="F221" s="8"/>
      <c r="G221" s="8"/>
      <c r="H221" s="8"/>
      <c r="I221" s="93"/>
      <c r="J221" s="93"/>
      <c r="K221" s="91"/>
      <c r="L221" s="94"/>
      <c r="M221" s="94"/>
      <c r="N221" s="101"/>
      <c r="O221" s="101"/>
      <c r="P221" s="92"/>
      <c r="Q221" s="92"/>
      <c r="R221" s="92"/>
      <c r="S221" s="92"/>
      <c r="T221" s="92"/>
      <c r="U221" s="92"/>
      <c r="V221" s="92"/>
      <c r="W221" s="92"/>
      <c r="X221" s="92"/>
    </row>
    <row r="222" spans="1:24" ht="24.75" customHeight="1" x14ac:dyDescent="0.3">
      <c r="A222" s="11"/>
      <c r="B222" s="6"/>
      <c r="C222" s="6"/>
      <c r="D222" s="7"/>
      <c r="E222" s="7"/>
      <c r="F222" s="8"/>
      <c r="G222" s="8"/>
      <c r="H222" s="8"/>
      <c r="I222" s="93"/>
      <c r="J222" s="93"/>
      <c r="K222" s="91"/>
      <c r="L222" s="94"/>
      <c r="M222" s="94"/>
      <c r="N222" s="101"/>
      <c r="O222" s="101"/>
      <c r="P222" s="92"/>
      <c r="Q222" s="92"/>
      <c r="R222" s="92"/>
      <c r="S222" s="92"/>
      <c r="T222" s="92"/>
      <c r="U222" s="92"/>
      <c r="V222" s="92"/>
      <c r="W222" s="92"/>
      <c r="X222" s="92"/>
    </row>
    <row r="223" spans="1:24" ht="24.75" customHeight="1" x14ac:dyDescent="0.3">
      <c r="A223" s="11"/>
      <c r="B223" s="6"/>
      <c r="C223" s="6"/>
      <c r="D223" s="7"/>
      <c r="E223" s="7"/>
      <c r="F223" s="8"/>
      <c r="G223" s="8"/>
      <c r="H223" s="8"/>
      <c r="I223" s="93"/>
      <c r="J223" s="93"/>
      <c r="K223" s="91"/>
      <c r="L223" s="94"/>
      <c r="M223" s="94"/>
      <c r="N223" s="101"/>
      <c r="O223" s="101"/>
      <c r="P223" s="92"/>
      <c r="Q223" s="92"/>
      <c r="R223" s="92"/>
      <c r="S223" s="92"/>
      <c r="T223" s="92"/>
      <c r="U223" s="92"/>
      <c r="V223" s="92"/>
      <c r="W223" s="92"/>
      <c r="X223" s="92"/>
    </row>
    <row r="224" spans="1:24" ht="24.75" customHeight="1" x14ac:dyDescent="0.3">
      <c r="A224" s="11"/>
      <c r="B224" s="6"/>
      <c r="C224" s="6"/>
      <c r="D224" s="7"/>
      <c r="E224" s="7"/>
      <c r="F224" s="8"/>
      <c r="G224" s="8"/>
      <c r="H224" s="8"/>
      <c r="I224" s="93"/>
      <c r="J224" s="93"/>
      <c r="K224" s="91"/>
      <c r="L224" s="94"/>
      <c r="M224" s="94"/>
      <c r="N224" s="101"/>
      <c r="O224" s="101"/>
      <c r="P224" s="92"/>
      <c r="Q224" s="92"/>
      <c r="R224" s="92"/>
      <c r="S224" s="92"/>
      <c r="T224" s="92"/>
      <c r="U224" s="92"/>
      <c r="V224" s="92"/>
      <c r="W224" s="92"/>
      <c r="X224" s="92"/>
    </row>
    <row r="225" spans="1:24" ht="24.75" customHeight="1" x14ac:dyDescent="0.3">
      <c r="A225" s="11"/>
      <c r="B225" s="6"/>
      <c r="C225" s="6"/>
      <c r="D225" s="7"/>
      <c r="E225" s="7"/>
      <c r="F225" s="8"/>
      <c r="G225" s="8"/>
      <c r="H225" s="8"/>
      <c r="I225" s="93"/>
      <c r="J225" s="93"/>
      <c r="K225" s="91"/>
      <c r="L225" s="94"/>
      <c r="M225" s="94"/>
      <c r="N225" s="101"/>
      <c r="O225" s="101"/>
      <c r="P225" s="92"/>
      <c r="Q225" s="92"/>
      <c r="R225" s="92"/>
      <c r="S225" s="92"/>
      <c r="T225" s="92"/>
      <c r="U225" s="92"/>
      <c r="V225" s="92"/>
      <c r="W225" s="92"/>
      <c r="X225" s="92"/>
    </row>
    <row r="226" spans="1:24" ht="24.75" customHeight="1" x14ac:dyDescent="0.3">
      <c r="A226" s="11"/>
      <c r="B226" s="6"/>
      <c r="C226" s="6"/>
      <c r="D226" s="7"/>
      <c r="E226" s="7"/>
      <c r="F226" s="8"/>
      <c r="G226" s="8"/>
      <c r="H226" s="8"/>
      <c r="I226" s="93"/>
      <c r="J226" s="93"/>
      <c r="K226" s="91"/>
      <c r="L226" s="94"/>
      <c r="M226" s="94"/>
      <c r="N226" s="101"/>
      <c r="O226" s="101"/>
      <c r="P226" s="92"/>
      <c r="Q226" s="92"/>
      <c r="R226" s="92"/>
      <c r="S226" s="92"/>
      <c r="T226" s="92"/>
      <c r="U226" s="92"/>
      <c r="V226" s="92"/>
      <c r="W226" s="92"/>
      <c r="X226" s="92"/>
    </row>
    <row r="227" spans="1:24" ht="24.75" customHeight="1" x14ac:dyDescent="0.3">
      <c r="A227" s="11"/>
      <c r="B227" s="6"/>
      <c r="C227" s="6"/>
      <c r="D227" s="7"/>
      <c r="E227" s="7"/>
      <c r="F227" s="8"/>
      <c r="G227" s="8"/>
      <c r="H227" s="8"/>
      <c r="I227" s="93"/>
      <c r="J227" s="93"/>
      <c r="K227" s="91"/>
      <c r="L227" s="94"/>
      <c r="M227" s="94"/>
      <c r="N227" s="101"/>
      <c r="O227" s="101"/>
      <c r="P227" s="92"/>
      <c r="Q227" s="92"/>
      <c r="R227" s="92"/>
      <c r="S227" s="92"/>
      <c r="T227" s="92"/>
      <c r="U227" s="92"/>
      <c r="V227" s="92"/>
      <c r="W227" s="92"/>
      <c r="X227" s="92"/>
    </row>
    <row r="228" spans="1:24" ht="24.75" customHeight="1" x14ac:dyDescent="0.3">
      <c r="A228" s="11"/>
      <c r="B228" s="6"/>
      <c r="C228" s="6"/>
      <c r="D228" s="7"/>
      <c r="E228" s="7"/>
      <c r="F228" s="8"/>
      <c r="G228" s="8"/>
      <c r="H228" s="8"/>
      <c r="I228" s="93"/>
      <c r="J228" s="93"/>
      <c r="K228" s="91"/>
      <c r="L228" s="94"/>
      <c r="M228" s="94"/>
      <c r="N228" s="101"/>
      <c r="O228" s="101"/>
      <c r="P228" s="92"/>
      <c r="Q228" s="92"/>
      <c r="R228" s="92"/>
      <c r="S228" s="92"/>
      <c r="T228" s="92"/>
      <c r="U228" s="92"/>
      <c r="V228" s="92"/>
      <c r="W228" s="92"/>
      <c r="X228" s="92"/>
    </row>
    <row r="229" spans="1:24" ht="24.75" customHeight="1" x14ac:dyDescent="0.3">
      <c r="A229" s="11"/>
      <c r="B229" s="6"/>
      <c r="C229" s="6"/>
      <c r="D229" s="7"/>
      <c r="E229" s="7"/>
      <c r="F229" s="8"/>
      <c r="G229" s="8"/>
      <c r="H229" s="8"/>
      <c r="I229" s="93"/>
      <c r="J229" s="93"/>
      <c r="K229" s="91"/>
      <c r="L229" s="94"/>
      <c r="M229" s="94"/>
      <c r="N229" s="101"/>
      <c r="O229" s="101"/>
      <c r="P229" s="92"/>
      <c r="Q229" s="92"/>
      <c r="R229" s="92"/>
      <c r="S229" s="92"/>
      <c r="T229" s="92"/>
      <c r="U229" s="92"/>
      <c r="V229" s="92"/>
      <c r="W229" s="92"/>
      <c r="X229" s="92"/>
    </row>
    <row r="230" spans="1:24" ht="24.75" customHeight="1" x14ac:dyDescent="0.3">
      <c r="A230" s="11"/>
      <c r="B230" s="6"/>
      <c r="C230" s="6"/>
      <c r="D230" s="7"/>
      <c r="E230" s="7"/>
      <c r="F230" s="8"/>
      <c r="G230" s="8"/>
      <c r="H230" s="8"/>
      <c r="I230" s="93"/>
      <c r="J230" s="93"/>
      <c r="K230" s="91"/>
      <c r="L230" s="94"/>
      <c r="M230" s="94"/>
      <c r="N230" s="101"/>
      <c r="O230" s="101"/>
      <c r="P230" s="92"/>
      <c r="Q230" s="92"/>
      <c r="R230" s="92"/>
      <c r="S230" s="92"/>
      <c r="T230" s="92"/>
      <c r="U230" s="92"/>
      <c r="V230" s="92"/>
      <c r="W230" s="92"/>
      <c r="X230" s="92"/>
    </row>
    <row r="231" spans="1:24" ht="24.75" customHeight="1" x14ac:dyDescent="0.3">
      <c r="A231" s="11"/>
      <c r="B231" s="6"/>
      <c r="C231" s="6"/>
      <c r="D231" s="7"/>
      <c r="E231" s="7"/>
      <c r="F231" s="8"/>
      <c r="G231" s="8"/>
      <c r="H231" s="8"/>
      <c r="I231" s="93"/>
      <c r="J231" s="93"/>
      <c r="K231" s="91"/>
      <c r="L231" s="94"/>
      <c r="M231" s="94"/>
      <c r="N231" s="101"/>
      <c r="O231" s="101"/>
      <c r="P231" s="92"/>
      <c r="Q231" s="92"/>
      <c r="R231" s="92"/>
      <c r="S231" s="92"/>
      <c r="T231" s="92"/>
      <c r="U231" s="92"/>
      <c r="V231" s="92"/>
      <c r="W231" s="92"/>
      <c r="X231" s="92"/>
    </row>
    <row r="232" spans="1:24" ht="24.75" customHeight="1" x14ac:dyDescent="0.3">
      <c r="A232" s="11"/>
      <c r="B232" s="6"/>
      <c r="C232" s="6"/>
      <c r="D232" s="7"/>
      <c r="E232" s="7"/>
      <c r="F232" s="8"/>
      <c r="G232" s="8"/>
      <c r="H232" s="8"/>
      <c r="I232" s="93"/>
      <c r="J232" s="93"/>
      <c r="K232" s="91"/>
      <c r="L232" s="94"/>
      <c r="M232" s="94"/>
      <c r="N232" s="101"/>
      <c r="O232" s="101"/>
      <c r="P232" s="92"/>
      <c r="Q232" s="92"/>
      <c r="R232" s="92"/>
      <c r="S232" s="92"/>
      <c r="T232" s="92"/>
      <c r="U232" s="92"/>
      <c r="V232" s="92"/>
      <c r="W232" s="92"/>
      <c r="X232" s="92"/>
    </row>
    <row r="233" spans="1:24" ht="24.75" customHeight="1" x14ac:dyDescent="0.3">
      <c r="A233" s="11"/>
      <c r="B233" s="6"/>
      <c r="C233" s="6"/>
      <c r="D233" s="7"/>
      <c r="E233" s="7"/>
      <c r="F233" s="8"/>
      <c r="G233" s="8"/>
      <c r="H233" s="8"/>
      <c r="I233" s="93"/>
      <c r="J233" s="93"/>
      <c r="K233" s="91"/>
      <c r="L233" s="94"/>
      <c r="M233" s="94"/>
      <c r="N233" s="101"/>
      <c r="O233" s="101"/>
      <c r="P233" s="92"/>
      <c r="Q233" s="92"/>
      <c r="R233" s="92"/>
      <c r="S233" s="92"/>
      <c r="T233" s="92"/>
      <c r="U233" s="92"/>
      <c r="V233" s="92"/>
      <c r="W233" s="92"/>
      <c r="X233" s="92"/>
    </row>
    <row r="234" spans="1:24" ht="24.75" customHeight="1" x14ac:dyDescent="0.3">
      <c r="A234" s="11"/>
      <c r="B234" s="6"/>
      <c r="C234" s="6"/>
      <c r="D234" s="7"/>
      <c r="E234" s="7"/>
      <c r="F234" s="8"/>
      <c r="G234" s="8"/>
      <c r="H234" s="8"/>
      <c r="I234" s="93"/>
      <c r="J234" s="93"/>
      <c r="K234" s="91"/>
      <c r="L234" s="94"/>
      <c r="M234" s="94"/>
      <c r="N234" s="101"/>
      <c r="O234" s="101"/>
      <c r="P234" s="92"/>
      <c r="Q234" s="92"/>
      <c r="R234" s="92"/>
      <c r="S234" s="92"/>
      <c r="T234" s="92"/>
      <c r="U234" s="92"/>
      <c r="V234" s="92"/>
      <c r="W234" s="92"/>
      <c r="X234" s="92"/>
    </row>
    <row r="235" spans="1:24" ht="24.75" customHeight="1" x14ac:dyDescent="0.3">
      <c r="A235" s="11"/>
      <c r="B235" s="6"/>
      <c r="C235" s="6"/>
      <c r="D235" s="7"/>
      <c r="E235" s="7"/>
      <c r="F235" s="8"/>
      <c r="G235" s="8"/>
      <c r="H235" s="8"/>
      <c r="I235" s="93"/>
      <c r="J235" s="93"/>
      <c r="K235" s="91"/>
      <c r="L235" s="94"/>
      <c r="M235" s="94"/>
      <c r="N235" s="101"/>
      <c r="O235" s="101"/>
      <c r="P235" s="92"/>
      <c r="Q235" s="92"/>
      <c r="R235" s="92"/>
      <c r="S235" s="92"/>
      <c r="T235" s="92"/>
      <c r="U235" s="92"/>
      <c r="V235" s="92"/>
      <c r="W235" s="92"/>
      <c r="X235" s="92"/>
    </row>
    <row r="236" spans="1:24" ht="24.75" customHeight="1" x14ac:dyDescent="0.3">
      <c r="A236" s="11"/>
      <c r="B236" s="6"/>
      <c r="C236" s="6"/>
      <c r="D236" s="7"/>
      <c r="E236" s="7"/>
      <c r="F236" s="8"/>
      <c r="G236" s="8"/>
      <c r="H236" s="8"/>
      <c r="I236" s="93"/>
      <c r="J236" s="93"/>
      <c r="K236" s="91"/>
      <c r="L236" s="94"/>
      <c r="M236" s="94"/>
      <c r="N236" s="101"/>
      <c r="O236" s="101"/>
      <c r="P236" s="92"/>
      <c r="Q236" s="92"/>
      <c r="R236" s="92"/>
      <c r="S236" s="92"/>
      <c r="T236" s="92"/>
      <c r="U236" s="92"/>
      <c r="V236" s="92"/>
      <c r="W236" s="92"/>
      <c r="X236" s="92"/>
    </row>
    <row r="237" spans="1:24" ht="24.75" customHeight="1" x14ac:dyDescent="0.3">
      <c r="A237" s="11"/>
      <c r="B237" s="6"/>
      <c r="C237" s="6"/>
      <c r="D237" s="7"/>
      <c r="E237" s="7"/>
      <c r="F237" s="8"/>
      <c r="G237" s="8"/>
      <c r="H237" s="8"/>
      <c r="I237" s="93"/>
      <c r="J237" s="93"/>
      <c r="K237" s="91"/>
      <c r="L237" s="94"/>
      <c r="M237" s="94"/>
      <c r="N237" s="101"/>
      <c r="O237" s="101"/>
      <c r="P237" s="92"/>
      <c r="Q237" s="92"/>
      <c r="R237" s="92"/>
      <c r="S237" s="92"/>
      <c r="T237" s="92"/>
      <c r="U237" s="92"/>
      <c r="V237" s="92"/>
      <c r="W237" s="92"/>
      <c r="X237" s="92"/>
    </row>
    <row r="238" spans="1:24" ht="24.75" customHeight="1" x14ac:dyDescent="0.3">
      <c r="A238" s="11"/>
      <c r="B238" s="6"/>
      <c r="C238" s="6"/>
      <c r="D238" s="7"/>
      <c r="E238" s="7"/>
      <c r="F238" s="8"/>
      <c r="G238" s="8"/>
      <c r="H238" s="8"/>
      <c r="I238" s="93"/>
      <c r="J238" s="93"/>
      <c r="K238" s="91"/>
      <c r="L238" s="94"/>
      <c r="M238" s="94"/>
      <c r="N238" s="101"/>
      <c r="O238" s="101"/>
      <c r="P238" s="92"/>
      <c r="Q238" s="92"/>
      <c r="R238" s="92"/>
      <c r="S238" s="92"/>
      <c r="T238" s="92"/>
      <c r="U238" s="92"/>
      <c r="V238" s="92"/>
      <c r="W238" s="92"/>
      <c r="X238" s="92"/>
    </row>
    <row r="239" spans="1:24" ht="24.75" customHeight="1" x14ac:dyDescent="0.3">
      <c r="A239" s="11"/>
      <c r="B239" s="6"/>
      <c r="C239" s="6"/>
      <c r="D239" s="7"/>
      <c r="E239" s="7"/>
      <c r="F239" s="8"/>
      <c r="G239" s="8"/>
      <c r="H239" s="8"/>
      <c r="I239" s="93"/>
      <c r="J239" s="93"/>
      <c r="K239" s="91"/>
      <c r="L239" s="94"/>
      <c r="M239" s="94"/>
      <c r="N239" s="101"/>
      <c r="O239" s="101"/>
      <c r="P239" s="92"/>
      <c r="Q239" s="92"/>
      <c r="R239" s="92"/>
      <c r="S239" s="92"/>
      <c r="T239" s="92"/>
      <c r="U239" s="92"/>
      <c r="V239" s="92"/>
      <c r="W239" s="92"/>
      <c r="X239" s="92"/>
    </row>
    <row r="240" spans="1:24" ht="24.75" customHeight="1" x14ac:dyDescent="0.3">
      <c r="A240" s="11"/>
      <c r="B240" s="6"/>
      <c r="C240" s="6"/>
      <c r="D240" s="7"/>
      <c r="E240" s="7"/>
      <c r="F240" s="8"/>
      <c r="G240" s="8"/>
      <c r="H240" s="8"/>
      <c r="I240" s="93"/>
      <c r="J240" s="93"/>
      <c r="K240" s="91"/>
      <c r="L240" s="94"/>
      <c r="M240" s="94"/>
      <c r="N240" s="101"/>
      <c r="O240" s="101"/>
      <c r="P240" s="92"/>
      <c r="Q240" s="92"/>
      <c r="R240" s="92"/>
      <c r="S240" s="92"/>
      <c r="T240" s="92"/>
      <c r="U240" s="92"/>
      <c r="V240" s="92"/>
      <c r="W240" s="92"/>
      <c r="X240" s="92"/>
    </row>
    <row r="241" spans="1:24" ht="24.75" customHeight="1" x14ac:dyDescent="0.3">
      <c r="A241" s="11"/>
      <c r="B241" s="6"/>
      <c r="C241" s="6"/>
      <c r="D241" s="7"/>
      <c r="E241" s="7"/>
      <c r="F241" s="8"/>
      <c r="G241" s="8"/>
      <c r="H241" s="8"/>
      <c r="I241" s="93"/>
      <c r="J241" s="93"/>
      <c r="K241" s="91"/>
      <c r="L241" s="94"/>
      <c r="M241" s="94"/>
      <c r="N241" s="101"/>
      <c r="O241" s="101"/>
      <c r="P241" s="92"/>
      <c r="Q241" s="92"/>
      <c r="R241" s="92"/>
      <c r="S241" s="92"/>
      <c r="T241" s="92"/>
      <c r="U241" s="92"/>
      <c r="V241" s="92"/>
      <c r="W241" s="92"/>
      <c r="X241" s="92"/>
    </row>
    <row r="242" spans="1:24" ht="24.75" customHeight="1" x14ac:dyDescent="0.3">
      <c r="A242" s="11"/>
      <c r="B242" s="6"/>
      <c r="C242" s="6"/>
      <c r="D242" s="7"/>
      <c r="E242" s="7"/>
      <c r="F242" s="8"/>
      <c r="G242" s="8"/>
      <c r="H242" s="8"/>
      <c r="I242" s="93"/>
      <c r="J242" s="93"/>
      <c r="K242" s="91"/>
      <c r="L242" s="94"/>
      <c r="M242" s="94"/>
      <c r="N242" s="101"/>
      <c r="O242" s="101"/>
      <c r="P242" s="92"/>
      <c r="Q242" s="92"/>
      <c r="R242" s="92"/>
      <c r="S242" s="92"/>
      <c r="T242" s="92"/>
      <c r="U242" s="92"/>
      <c r="V242" s="92"/>
      <c r="W242" s="92"/>
      <c r="X242" s="92"/>
    </row>
    <row r="243" spans="1:24" ht="24.75" customHeight="1" x14ac:dyDescent="0.3">
      <c r="A243" s="11"/>
      <c r="B243" s="6"/>
      <c r="C243" s="6"/>
      <c r="D243" s="7"/>
      <c r="E243" s="7"/>
      <c r="F243" s="8"/>
      <c r="G243" s="8"/>
      <c r="H243" s="8"/>
      <c r="I243" s="93"/>
      <c r="J243" s="93"/>
      <c r="K243" s="91"/>
      <c r="L243" s="94"/>
      <c r="M243" s="94"/>
      <c r="N243" s="101"/>
      <c r="O243" s="101"/>
      <c r="P243" s="92"/>
      <c r="Q243" s="92"/>
      <c r="R243" s="92"/>
      <c r="S243" s="92"/>
      <c r="T243" s="92"/>
      <c r="U243" s="92"/>
      <c r="V243" s="92"/>
      <c r="W243" s="92"/>
      <c r="X243" s="92"/>
    </row>
    <row r="244" spans="1:24" ht="24.75" customHeight="1" x14ac:dyDescent="0.3">
      <c r="A244" s="11"/>
      <c r="B244" s="6"/>
      <c r="C244" s="6"/>
      <c r="D244" s="7"/>
      <c r="E244" s="7"/>
      <c r="F244" s="8"/>
      <c r="G244" s="8"/>
      <c r="H244" s="8"/>
      <c r="I244" s="93"/>
      <c r="J244" s="93"/>
      <c r="K244" s="91"/>
      <c r="L244" s="94"/>
      <c r="M244" s="94"/>
      <c r="N244" s="101"/>
      <c r="O244" s="101"/>
      <c r="P244" s="92"/>
      <c r="Q244" s="92"/>
      <c r="R244" s="92"/>
      <c r="S244" s="92"/>
      <c r="T244" s="92"/>
      <c r="U244" s="92"/>
      <c r="V244" s="92"/>
      <c r="W244" s="92"/>
      <c r="X244" s="92"/>
    </row>
    <row r="245" spans="1:24" ht="24.75" customHeight="1" x14ac:dyDescent="0.3">
      <c r="A245" s="11"/>
      <c r="B245" s="6"/>
      <c r="C245" s="6"/>
      <c r="D245" s="7"/>
      <c r="E245" s="7"/>
      <c r="F245" s="8"/>
      <c r="G245" s="8"/>
      <c r="H245" s="8"/>
      <c r="I245" s="93"/>
      <c r="J245" s="93"/>
      <c r="K245" s="91"/>
      <c r="L245" s="94"/>
      <c r="M245" s="94"/>
      <c r="N245" s="101"/>
      <c r="O245" s="101"/>
      <c r="P245" s="92"/>
      <c r="Q245" s="92"/>
      <c r="R245" s="92"/>
      <c r="S245" s="92"/>
      <c r="T245" s="92"/>
      <c r="U245" s="92"/>
      <c r="V245" s="92"/>
      <c r="W245" s="92"/>
      <c r="X245" s="92"/>
    </row>
    <row r="246" spans="1:24" ht="24.75" customHeight="1" x14ac:dyDescent="0.3">
      <c r="A246" s="11"/>
      <c r="B246" s="6"/>
      <c r="C246" s="6"/>
      <c r="D246" s="7"/>
      <c r="E246" s="7"/>
      <c r="F246" s="8"/>
      <c r="G246" s="8"/>
      <c r="H246" s="8"/>
      <c r="I246" s="93"/>
      <c r="J246" s="93"/>
      <c r="K246" s="91"/>
      <c r="L246" s="94"/>
      <c r="M246" s="94"/>
      <c r="N246" s="101"/>
      <c r="O246" s="101"/>
      <c r="P246" s="92"/>
      <c r="Q246" s="92"/>
      <c r="R246" s="92"/>
      <c r="S246" s="92"/>
      <c r="T246" s="92"/>
      <c r="U246" s="92"/>
      <c r="V246" s="92"/>
      <c r="W246" s="92"/>
      <c r="X246" s="92"/>
    </row>
    <row r="247" spans="1:24" ht="24.75" customHeight="1" x14ac:dyDescent="0.3">
      <c r="A247" s="11"/>
      <c r="B247" s="6"/>
      <c r="C247" s="6"/>
      <c r="D247" s="7"/>
      <c r="E247" s="7"/>
      <c r="F247" s="8"/>
      <c r="G247" s="8"/>
      <c r="H247" s="8"/>
      <c r="I247" s="93"/>
      <c r="J247" s="93"/>
      <c r="K247" s="91"/>
      <c r="L247" s="94"/>
      <c r="M247" s="94"/>
      <c r="N247" s="101"/>
      <c r="O247" s="101"/>
      <c r="P247" s="92"/>
      <c r="Q247" s="92"/>
      <c r="R247" s="92"/>
      <c r="S247" s="92"/>
      <c r="T247" s="92"/>
      <c r="U247" s="92"/>
      <c r="V247" s="92"/>
      <c r="W247" s="92"/>
      <c r="X247" s="92"/>
    </row>
    <row r="248" spans="1:24" ht="24.75" customHeight="1" x14ac:dyDescent="0.3">
      <c r="A248" s="11"/>
      <c r="B248" s="6"/>
      <c r="C248" s="6"/>
      <c r="D248" s="7"/>
      <c r="E248" s="7"/>
      <c r="F248" s="8"/>
      <c r="G248" s="8"/>
      <c r="H248" s="8"/>
      <c r="I248" s="93"/>
      <c r="J248" s="93"/>
      <c r="K248" s="91"/>
      <c r="L248" s="94"/>
      <c r="M248" s="94"/>
      <c r="N248" s="101"/>
      <c r="O248" s="101"/>
      <c r="P248" s="92"/>
      <c r="Q248" s="92"/>
      <c r="R248" s="92"/>
      <c r="S248" s="92"/>
      <c r="T248" s="92"/>
      <c r="U248" s="92"/>
      <c r="V248" s="92"/>
      <c r="W248" s="92"/>
      <c r="X248" s="92"/>
    </row>
    <row r="249" spans="1:24" ht="24.75" customHeight="1" x14ac:dyDescent="0.3">
      <c r="A249" s="11"/>
      <c r="B249" s="6"/>
      <c r="C249" s="6"/>
      <c r="D249" s="7"/>
      <c r="E249" s="7"/>
      <c r="F249" s="8"/>
      <c r="G249" s="8"/>
      <c r="H249" s="8"/>
      <c r="I249" s="93"/>
      <c r="J249" s="93"/>
      <c r="K249" s="91"/>
      <c r="L249" s="94"/>
      <c r="M249" s="94"/>
      <c r="N249" s="101"/>
      <c r="O249" s="101"/>
      <c r="P249" s="92"/>
      <c r="Q249" s="92"/>
      <c r="R249" s="92"/>
      <c r="S249" s="92"/>
      <c r="T249" s="92"/>
      <c r="U249" s="92"/>
      <c r="V249" s="92"/>
      <c r="W249" s="92"/>
      <c r="X249" s="92"/>
    </row>
    <row r="250" spans="1:24" ht="24.75" customHeight="1" x14ac:dyDescent="0.3">
      <c r="A250" s="11"/>
      <c r="B250" s="6"/>
      <c r="C250" s="6"/>
      <c r="D250" s="7"/>
      <c r="E250" s="7"/>
      <c r="F250" s="8"/>
      <c r="G250" s="8"/>
      <c r="H250" s="8"/>
      <c r="I250" s="93"/>
      <c r="J250" s="93"/>
      <c r="K250" s="91"/>
      <c r="L250" s="94"/>
      <c r="M250" s="94"/>
      <c r="N250" s="101"/>
      <c r="O250" s="101"/>
      <c r="P250" s="92"/>
      <c r="Q250" s="92"/>
      <c r="R250" s="92"/>
      <c r="S250" s="92"/>
      <c r="T250" s="92"/>
      <c r="U250" s="92"/>
      <c r="V250" s="92"/>
      <c r="W250" s="92"/>
      <c r="X250" s="92"/>
    </row>
    <row r="251" spans="1:24" ht="24.75" customHeight="1" x14ac:dyDescent="0.3">
      <c r="A251" s="11"/>
      <c r="B251" s="6"/>
      <c r="C251" s="6"/>
      <c r="D251" s="7"/>
      <c r="E251" s="7"/>
      <c r="F251" s="8"/>
      <c r="G251" s="8"/>
      <c r="H251" s="8"/>
      <c r="I251" s="93"/>
      <c r="J251" s="93"/>
      <c r="K251" s="91"/>
      <c r="L251" s="94"/>
      <c r="M251" s="94"/>
      <c r="N251" s="101"/>
      <c r="O251" s="101"/>
      <c r="P251" s="92"/>
      <c r="Q251" s="92"/>
      <c r="R251" s="92"/>
      <c r="S251" s="92"/>
      <c r="T251" s="92"/>
      <c r="U251" s="92"/>
      <c r="V251" s="92"/>
      <c r="W251" s="92"/>
      <c r="X251" s="92"/>
    </row>
    <row r="252" spans="1:24" ht="24.75" customHeight="1" x14ac:dyDescent="0.3">
      <c r="A252" s="11"/>
      <c r="B252" s="6"/>
      <c r="C252" s="6"/>
      <c r="D252" s="7"/>
      <c r="E252" s="7"/>
      <c r="F252" s="8"/>
      <c r="G252" s="8"/>
      <c r="H252" s="8"/>
      <c r="I252" s="93"/>
      <c r="J252" s="93"/>
      <c r="K252" s="91"/>
      <c r="L252" s="94"/>
      <c r="M252" s="94"/>
      <c r="N252" s="101"/>
      <c r="O252" s="101"/>
      <c r="P252" s="92"/>
      <c r="Q252" s="92"/>
      <c r="R252" s="92"/>
      <c r="S252" s="92"/>
      <c r="T252" s="92"/>
      <c r="U252" s="92"/>
      <c r="V252" s="92"/>
      <c r="W252" s="92"/>
      <c r="X252" s="92"/>
    </row>
    <row r="253" spans="1:24" ht="24.75" customHeight="1" x14ac:dyDescent="0.3">
      <c r="A253" s="11"/>
      <c r="B253" s="6"/>
      <c r="C253" s="6"/>
      <c r="D253" s="7"/>
      <c r="E253" s="7"/>
      <c r="F253" s="8"/>
      <c r="G253" s="8"/>
      <c r="H253" s="8"/>
      <c r="I253" s="93"/>
      <c r="J253" s="93"/>
      <c r="K253" s="91"/>
      <c r="L253" s="94"/>
      <c r="M253" s="94"/>
      <c r="N253" s="101"/>
      <c r="O253" s="101"/>
      <c r="P253" s="92"/>
      <c r="Q253" s="92"/>
      <c r="R253" s="92"/>
      <c r="S253" s="92"/>
      <c r="T253" s="92"/>
      <c r="U253" s="92"/>
      <c r="V253" s="92"/>
      <c r="W253" s="92"/>
      <c r="X253" s="92"/>
    </row>
    <row r="254" spans="1:24" ht="24.75" customHeight="1" x14ac:dyDescent="0.3">
      <c r="A254" s="11"/>
      <c r="B254" s="6"/>
      <c r="C254" s="6"/>
      <c r="D254" s="7"/>
      <c r="E254" s="7"/>
      <c r="F254" s="8"/>
      <c r="G254" s="8"/>
      <c r="H254" s="8"/>
      <c r="I254" s="93"/>
      <c r="J254" s="93"/>
      <c r="K254" s="91"/>
      <c r="L254" s="94"/>
      <c r="M254" s="94"/>
      <c r="N254" s="101"/>
      <c r="O254" s="101"/>
      <c r="P254" s="92"/>
      <c r="Q254" s="92"/>
      <c r="R254" s="92"/>
      <c r="S254" s="92"/>
      <c r="T254" s="92"/>
      <c r="U254" s="92"/>
      <c r="V254" s="92"/>
      <c r="W254" s="92"/>
      <c r="X254" s="92"/>
    </row>
    <row r="255" spans="1:24" ht="24.75" customHeight="1" x14ac:dyDescent="0.3">
      <c r="A255" s="11"/>
      <c r="B255" s="6"/>
      <c r="C255" s="6"/>
      <c r="D255" s="7"/>
      <c r="E255" s="7"/>
      <c r="F255" s="8"/>
      <c r="G255" s="8"/>
      <c r="H255" s="8"/>
      <c r="I255" s="93"/>
      <c r="J255" s="93"/>
      <c r="K255" s="91"/>
      <c r="L255" s="94"/>
      <c r="M255" s="94"/>
      <c r="N255" s="101"/>
      <c r="O255" s="101"/>
      <c r="P255" s="92"/>
      <c r="Q255" s="92"/>
      <c r="R255" s="92"/>
      <c r="S255" s="92"/>
      <c r="T255" s="92"/>
      <c r="U255" s="92"/>
      <c r="V255" s="92"/>
      <c r="W255" s="92"/>
      <c r="X255" s="92"/>
    </row>
    <row r="256" spans="1:24" ht="24.75" customHeight="1" x14ac:dyDescent="0.3">
      <c r="A256" s="11"/>
      <c r="B256" s="6"/>
      <c r="C256" s="6"/>
      <c r="D256" s="7"/>
      <c r="E256" s="7"/>
      <c r="F256" s="8"/>
      <c r="G256" s="8"/>
      <c r="H256" s="8"/>
      <c r="I256" s="93"/>
      <c r="J256" s="93"/>
      <c r="K256" s="91"/>
      <c r="L256" s="94"/>
      <c r="M256" s="94"/>
      <c r="N256" s="101"/>
      <c r="O256" s="101"/>
      <c r="P256" s="92"/>
      <c r="Q256" s="92"/>
      <c r="R256" s="92"/>
      <c r="S256" s="92"/>
      <c r="T256" s="92"/>
      <c r="U256" s="92"/>
      <c r="V256" s="92"/>
      <c r="W256" s="92"/>
      <c r="X256" s="92"/>
    </row>
    <row r="257" spans="1:24" ht="24.75" customHeight="1" x14ac:dyDescent="0.3">
      <c r="A257" s="11"/>
      <c r="B257" s="6"/>
      <c r="C257" s="6"/>
      <c r="D257" s="7"/>
      <c r="E257" s="7"/>
      <c r="F257" s="8"/>
      <c r="G257" s="8"/>
      <c r="H257" s="8"/>
      <c r="I257" s="93"/>
      <c r="J257" s="93"/>
      <c r="K257" s="91"/>
      <c r="L257" s="94"/>
      <c r="M257" s="94"/>
      <c r="N257" s="101"/>
      <c r="O257" s="101"/>
      <c r="P257" s="92"/>
      <c r="Q257" s="92"/>
      <c r="R257" s="92"/>
      <c r="S257" s="92"/>
      <c r="T257" s="92"/>
      <c r="U257" s="92"/>
      <c r="V257" s="92"/>
      <c r="W257" s="92"/>
      <c r="X257" s="92"/>
    </row>
    <row r="258" spans="1:24" ht="24.75" customHeight="1" x14ac:dyDescent="0.3">
      <c r="A258" s="11"/>
      <c r="B258" s="6"/>
      <c r="C258" s="6"/>
      <c r="D258" s="7"/>
      <c r="E258" s="7"/>
      <c r="F258" s="8"/>
      <c r="G258" s="8"/>
      <c r="H258" s="8"/>
      <c r="I258" s="93"/>
      <c r="J258" s="93"/>
      <c r="K258" s="91"/>
      <c r="L258" s="94"/>
      <c r="M258" s="94"/>
      <c r="N258" s="101"/>
      <c r="O258" s="101"/>
      <c r="P258" s="92"/>
      <c r="Q258" s="92"/>
      <c r="R258" s="92"/>
      <c r="S258" s="92"/>
      <c r="T258" s="92"/>
      <c r="U258" s="92"/>
      <c r="V258" s="92"/>
      <c r="W258" s="92"/>
      <c r="X258" s="92"/>
    </row>
    <row r="259" spans="1:24" ht="24.75" customHeight="1" x14ac:dyDescent="0.3">
      <c r="A259" s="11"/>
      <c r="B259" s="6"/>
      <c r="C259" s="6"/>
      <c r="D259" s="7"/>
      <c r="E259" s="7"/>
      <c r="F259" s="8"/>
      <c r="G259" s="8"/>
      <c r="H259" s="8"/>
      <c r="I259" s="93"/>
      <c r="J259" s="93"/>
      <c r="K259" s="91"/>
      <c r="L259" s="94"/>
      <c r="M259" s="94"/>
      <c r="N259" s="101"/>
      <c r="O259" s="101"/>
      <c r="P259" s="92"/>
      <c r="Q259" s="92"/>
      <c r="R259" s="92"/>
      <c r="S259" s="92"/>
      <c r="T259" s="92"/>
      <c r="U259" s="92"/>
      <c r="V259" s="92"/>
      <c r="W259" s="92"/>
      <c r="X259" s="92"/>
    </row>
    <row r="260" spans="1:24" ht="24.75" customHeight="1" x14ac:dyDescent="0.3">
      <c r="A260" s="11"/>
      <c r="B260" s="6"/>
      <c r="C260" s="6"/>
      <c r="D260" s="7"/>
      <c r="E260" s="7"/>
      <c r="F260" s="8"/>
      <c r="G260" s="8"/>
      <c r="H260" s="8"/>
      <c r="I260" s="93"/>
      <c r="J260" s="93"/>
      <c r="K260" s="91"/>
      <c r="L260" s="94"/>
      <c r="M260" s="94"/>
      <c r="N260" s="101"/>
      <c r="O260" s="101"/>
      <c r="P260" s="92"/>
      <c r="Q260" s="92"/>
      <c r="R260" s="92"/>
      <c r="S260" s="92"/>
      <c r="T260" s="92"/>
      <c r="U260" s="92"/>
      <c r="V260" s="92"/>
      <c r="W260" s="92"/>
      <c r="X260" s="92"/>
    </row>
    <row r="261" spans="1:24" ht="24.75" customHeight="1" x14ac:dyDescent="0.3">
      <c r="A261" s="11"/>
      <c r="B261" s="6"/>
      <c r="C261" s="6"/>
      <c r="D261" s="7"/>
      <c r="E261" s="7"/>
      <c r="F261" s="8"/>
      <c r="G261" s="8"/>
      <c r="H261" s="8"/>
      <c r="I261" s="93"/>
      <c r="J261" s="93"/>
      <c r="K261" s="91"/>
      <c r="L261" s="94"/>
      <c r="M261" s="94"/>
      <c r="N261" s="101"/>
      <c r="O261" s="101"/>
      <c r="P261" s="92"/>
      <c r="Q261" s="92"/>
      <c r="R261" s="92"/>
      <c r="S261" s="92"/>
      <c r="T261" s="92"/>
      <c r="U261" s="92"/>
      <c r="V261" s="92"/>
      <c r="W261" s="92"/>
      <c r="X261" s="92"/>
    </row>
    <row r="262" spans="1:24" ht="24.75" customHeight="1" x14ac:dyDescent="0.3">
      <c r="A262" s="11"/>
      <c r="B262" s="6"/>
      <c r="C262" s="6"/>
      <c r="D262" s="7"/>
      <c r="E262" s="7"/>
      <c r="F262" s="8"/>
      <c r="G262" s="8"/>
      <c r="H262" s="8"/>
      <c r="I262" s="93"/>
      <c r="J262" s="93"/>
      <c r="K262" s="91"/>
      <c r="L262" s="94"/>
      <c r="M262" s="94"/>
      <c r="N262" s="101"/>
      <c r="O262" s="101"/>
      <c r="P262" s="92"/>
      <c r="Q262" s="92"/>
      <c r="R262" s="92"/>
      <c r="S262" s="92"/>
      <c r="T262" s="92"/>
      <c r="U262" s="92"/>
      <c r="V262" s="92"/>
      <c r="W262" s="92"/>
      <c r="X262" s="92"/>
    </row>
    <row r="263" spans="1:24" ht="24.75" customHeight="1" x14ac:dyDescent="0.3">
      <c r="A263" s="11"/>
      <c r="B263" s="6"/>
      <c r="C263" s="6"/>
      <c r="D263" s="7"/>
      <c r="E263" s="7"/>
      <c r="F263" s="8"/>
      <c r="G263" s="8"/>
      <c r="H263" s="8"/>
      <c r="I263" s="93"/>
      <c r="J263" s="93"/>
      <c r="K263" s="91"/>
      <c r="L263" s="94"/>
      <c r="M263" s="94"/>
      <c r="N263" s="101"/>
      <c r="O263" s="101"/>
      <c r="P263" s="92"/>
      <c r="Q263" s="92"/>
      <c r="R263" s="92"/>
      <c r="S263" s="92"/>
      <c r="T263" s="92"/>
      <c r="U263" s="92"/>
      <c r="V263" s="92"/>
      <c r="W263" s="92"/>
      <c r="X263" s="92"/>
    </row>
    <row r="264" spans="1:24" ht="24.75" customHeight="1" x14ac:dyDescent="0.3">
      <c r="A264" s="11"/>
      <c r="B264" s="6"/>
      <c r="C264" s="6"/>
      <c r="D264" s="7"/>
      <c r="E264" s="7"/>
      <c r="F264" s="8"/>
      <c r="G264" s="8"/>
      <c r="H264" s="8"/>
      <c r="I264" s="93"/>
      <c r="J264" s="93"/>
      <c r="K264" s="91"/>
      <c r="L264" s="94"/>
      <c r="M264" s="94"/>
      <c r="N264" s="101"/>
      <c r="O264" s="101"/>
      <c r="P264" s="92"/>
      <c r="Q264" s="92"/>
      <c r="R264" s="92"/>
      <c r="S264" s="92"/>
      <c r="T264" s="92"/>
      <c r="U264" s="92"/>
      <c r="V264" s="92"/>
      <c r="W264" s="92"/>
      <c r="X264" s="92"/>
    </row>
    <row r="265" spans="1:24" ht="24.75" customHeight="1" x14ac:dyDescent="0.3">
      <c r="A265" s="11"/>
      <c r="B265" s="6"/>
      <c r="C265" s="6"/>
      <c r="D265" s="7"/>
      <c r="E265" s="7"/>
      <c r="F265" s="8"/>
      <c r="G265" s="8"/>
      <c r="H265" s="8"/>
      <c r="I265" s="93"/>
      <c r="J265" s="93"/>
      <c r="K265" s="91"/>
      <c r="L265" s="94"/>
      <c r="M265" s="94"/>
      <c r="N265" s="101"/>
      <c r="O265" s="101"/>
      <c r="P265" s="92"/>
      <c r="Q265" s="92"/>
      <c r="R265" s="92"/>
      <c r="S265" s="92"/>
      <c r="T265" s="92"/>
      <c r="U265" s="92"/>
      <c r="V265" s="92"/>
      <c r="W265" s="92"/>
      <c r="X265" s="92"/>
    </row>
    <row r="266" spans="1:24" ht="24.75" customHeight="1" x14ac:dyDescent="0.3">
      <c r="A266" s="11"/>
      <c r="B266" s="6"/>
      <c r="C266" s="6"/>
      <c r="D266" s="7"/>
      <c r="E266" s="7"/>
      <c r="F266" s="8"/>
      <c r="G266" s="8"/>
      <c r="H266" s="8"/>
      <c r="I266" s="93"/>
      <c r="J266" s="93"/>
      <c r="K266" s="91"/>
      <c r="L266" s="94"/>
      <c r="M266" s="94"/>
      <c r="N266" s="101"/>
      <c r="O266" s="101"/>
      <c r="P266" s="92"/>
      <c r="Q266" s="92"/>
      <c r="R266" s="92"/>
      <c r="S266" s="92"/>
      <c r="T266" s="92"/>
      <c r="U266" s="92"/>
      <c r="V266" s="92"/>
      <c r="W266" s="92"/>
      <c r="X266" s="92"/>
    </row>
    <row r="267" spans="1:24" ht="24.75" customHeight="1" x14ac:dyDescent="0.3">
      <c r="A267" s="11"/>
      <c r="B267" s="6"/>
      <c r="C267" s="6"/>
      <c r="D267" s="7"/>
      <c r="E267" s="7"/>
      <c r="F267" s="8"/>
      <c r="G267" s="8"/>
      <c r="H267" s="8"/>
      <c r="I267" s="93"/>
      <c r="J267" s="93"/>
      <c r="K267" s="91"/>
      <c r="L267" s="94"/>
      <c r="M267" s="94"/>
      <c r="N267" s="101"/>
      <c r="O267" s="101"/>
      <c r="P267" s="92"/>
      <c r="Q267" s="92"/>
      <c r="R267" s="92"/>
      <c r="S267" s="92"/>
      <c r="T267" s="92"/>
      <c r="U267" s="92"/>
      <c r="V267" s="92"/>
      <c r="W267" s="92"/>
      <c r="X267" s="92"/>
    </row>
    <row r="268" spans="1:24" ht="24.75" customHeight="1" x14ac:dyDescent="0.3">
      <c r="A268" s="11"/>
      <c r="B268" s="6"/>
      <c r="C268" s="6"/>
      <c r="D268" s="7"/>
      <c r="E268" s="7"/>
      <c r="F268" s="8"/>
      <c r="G268" s="8"/>
      <c r="H268" s="8"/>
      <c r="I268" s="93"/>
      <c r="J268" s="93"/>
      <c r="K268" s="91"/>
      <c r="L268" s="94"/>
      <c r="M268" s="94"/>
      <c r="N268" s="101"/>
      <c r="O268" s="101"/>
      <c r="P268" s="92"/>
      <c r="Q268" s="92"/>
      <c r="R268" s="92"/>
      <c r="S268" s="92"/>
      <c r="T268" s="92"/>
      <c r="U268" s="92"/>
      <c r="V268" s="92"/>
      <c r="W268" s="92"/>
      <c r="X268" s="92"/>
    </row>
    <row r="269" spans="1:24" ht="24.75" customHeight="1" x14ac:dyDescent="0.3">
      <c r="A269" s="11"/>
      <c r="B269" s="6"/>
      <c r="C269" s="6"/>
      <c r="D269" s="7"/>
      <c r="E269" s="7"/>
      <c r="F269" s="8"/>
      <c r="G269" s="8"/>
      <c r="H269" s="8"/>
      <c r="I269" s="93"/>
      <c r="J269" s="93"/>
      <c r="K269" s="91"/>
      <c r="L269" s="94"/>
      <c r="M269" s="94"/>
      <c r="N269" s="101"/>
      <c r="O269" s="101"/>
      <c r="P269" s="92"/>
      <c r="Q269" s="92"/>
      <c r="R269" s="92"/>
      <c r="S269" s="92"/>
      <c r="T269" s="92"/>
      <c r="U269" s="92"/>
      <c r="V269" s="92"/>
      <c r="W269" s="92"/>
      <c r="X269" s="92"/>
    </row>
    <row r="270" spans="1:24" ht="24.75" customHeight="1" x14ac:dyDescent="0.3">
      <c r="A270" s="11"/>
      <c r="B270" s="6"/>
      <c r="C270" s="6"/>
      <c r="D270" s="7"/>
      <c r="E270" s="7"/>
      <c r="F270" s="8"/>
      <c r="G270" s="8"/>
      <c r="H270" s="8"/>
      <c r="I270" s="93"/>
      <c r="J270" s="93"/>
      <c r="K270" s="91"/>
      <c r="L270" s="94"/>
      <c r="M270" s="94"/>
      <c r="N270" s="101"/>
      <c r="O270" s="101"/>
      <c r="P270" s="92"/>
      <c r="Q270" s="92"/>
      <c r="R270" s="92"/>
      <c r="S270" s="92"/>
      <c r="T270" s="92"/>
      <c r="U270" s="92"/>
      <c r="V270" s="92"/>
      <c r="W270" s="92"/>
      <c r="X270" s="92"/>
    </row>
    <row r="271" spans="1:24" ht="24.75" customHeight="1" x14ac:dyDescent="0.3">
      <c r="A271" s="11"/>
      <c r="B271" s="6"/>
      <c r="C271" s="6"/>
      <c r="D271" s="7"/>
      <c r="E271" s="7"/>
      <c r="F271" s="8"/>
      <c r="G271" s="8"/>
      <c r="H271" s="8"/>
      <c r="I271" s="93"/>
      <c r="J271" s="93"/>
      <c r="K271" s="91"/>
      <c r="L271" s="94"/>
      <c r="M271" s="94"/>
      <c r="N271" s="101"/>
      <c r="O271" s="101"/>
      <c r="P271" s="92"/>
      <c r="Q271" s="92"/>
      <c r="R271" s="92"/>
      <c r="S271" s="92"/>
      <c r="T271" s="92"/>
      <c r="U271" s="92"/>
      <c r="V271" s="92"/>
      <c r="W271" s="92"/>
      <c r="X271" s="92"/>
    </row>
    <row r="272" spans="1:24" ht="24.75" customHeight="1" x14ac:dyDescent="0.3">
      <c r="A272" s="11"/>
      <c r="B272" s="6"/>
      <c r="C272" s="6"/>
      <c r="D272" s="7"/>
      <c r="E272" s="7"/>
      <c r="F272" s="8"/>
      <c r="G272" s="8"/>
      <c r="H272" s="8"/>
      <c r="I272" s="93"/>
      <c r="J272" s="93"/>
      <c r="K272" s="91"/>
      <c r="L272" s="94"/>
      <c r="M272" s="94"/>
      <c r="N272" s="101"/>
      <c r="O272" s="101"/>
      <c r="P272" s="92"/>
      <c r="Q272" s="92"/>
      <c r="R272" s="92"/>
      <c r="S272" s="92"/>
      <c r="T272" s="92"/>
      <c r="U272" s="92"/>
      <c r="V272" s="92"/>
      <c r="W272" s="92"/>
      <c r="X272" s="92"/>
    </row>
    <row r="273" spans="1:24" ht="24.75" customHeight="1" x14ac:dyDescent="0.3">
      <c r="A273" s="11"/>
      <c r="B273" s="6"/>
      <c r="C273" s="6"/>
      <c r="D273" s="7"/>
      <c r="E273" s="7"/>
      <c r="F273" s="8"/>
      <c r="G273" s="8"/>
      <c r="H273" s="8"/>
      <c r="I273" s="93"/>
      <c r="J273" s="93"/>
      <c r="K273" s="91"/>
      <c r="L273" s="94"/>
      <c r="M273" s="94"/>
      <c r="N273" s="101"/>
      <c r="O273" s="101"/>
      <c r="P273" s="92"/>
      <c r="Q273" s="92"/>
      <c r="R273" s="92"/>
      <c r="S273" s="92"/>
      <c r="T273" s="92"/>
      <c r="U273" s="92"/>
      <c r="V273" s="92"/>
      <c r="W273" s="92"/>
      <c r="X273" s="92"/>
    </row>
    <row r="274" spans="1:24" ht="24.75" customHeight="1" x14ac:dyDescent="0.3">
      <c r="A274" s="11"/>
      <c r="B274" s="6"/>
      <c r="C274" s="6"/>
      <c r="D274" s="7"/>
      <c r="E274" s="7"/>
      <c r="F274" s="8"/>
      <c r="G274" s="8"/>
      <c r="H274" s="8"/>
      <c r="I274" s="93"/>
      <c r="J274" s="93"/>
      <c r="K274" s="91"/>
      <c r="L274" s="94"/>
      <c r="M274" s="94"/>
      <c r="N274" s="101"/>
      <c r="O274" s="101"/>
      <c r="P274" s="92"/>
      <c r="Q274" s="92"/>
      <c r="R274" s="92"/>
      <c r="S274" s="92"/>
      <c r="T274" s="92"/>
      <c r="U274" s="92"/>
      <c r="V274" s="92"/>
      <c r="W274" s="92"/>
      <c r="X274" s="92"/>
    </row>
    <row r="275" spans="1:24" ht="24.75" customHeight="1" x14ac:dyDescent="0.3">
      <c r="A275" s="11"/>
      <c r="B275" s="6"/>
      <c r="C275" s="6"/>
      <c r="D275" s="7"/>
      <c r="E275" s="7"/>
      <c r="F275" s="8"/>
      <c r="G275" s="8"/>
      <c r="H275" s="8"/>
      <c r="I275" s="93"/>
      <c r="J275" s="93"/>
      <c r="K275" s="91"/>
      <c r="L275" s="94"/>
      <c r="M275" s="94"/>
      <c r="N275" s="101"/>
      <c r="O275" s="101"/>
      <c r="P275" s="92"/>
      <c r="Q275" s="92"/>
      <c r="R275" s="92"/>
      <c r="S275" s="92"/>
      <c r="T275" s="92"/>
      <c r="U275" s="92"/>
      <c r="V275" s="92"/>
      <c r="W275" s="92"/>
      <c r="X275" s="92"/>
    </row>
    <row r="276" spans="1:24" ht="24.75" customHeight="1" x14ac:dyDescent="0.3">
      <c r="A276" s="11"/>
      <c r="B276" s="6"/>
      <c r="C276" s="6"/>
      <c r="D276" s="7"/>
      <c r="E276" s="7"/>
      <c r="F276" s="8"/>
      <c r="G276" s="8"/>
      <c r="H276" s="8"/>
      <c r="I276" s="93"/>
      <c r="J276" s="93"/>
      <c r="K276" s="91"/>
      <c r="L276" s="94"/>
      <c r="M276" s="94"/>
      <c r="N276" s="101"/>
      <c r="O276" s="101"/>
      <c r="P276" s="92"/>
      <c r="Q276" s="92"/>
      <c r="R276" s="92"/>
      <c r="S276" s="92"/>
      <c r="T276" s="92"/>
      <c r="U276" s="92"/>
      <c r="V276" s="92"/>
      <c r="W276" s="92"/>
      <c r="X276" s="92"/>
    </row>
    <row r="277" spans="1:24" ht="24.75" customHeight="1" x14ac:dyDescent="0.3">
      <c r="A277" s="11"/>
      <c r="B277" s="6"/>
      <c r="C277" s="6"/>
      <c r="D277" s="7"/>
      <c r="E277" s="7"/>
      <c r="F277" s="8"/>
      <c r="G277" s="8"/>
      <c r="H277" s="8"/>
      <c r="I277" s="93"/>
      <c r="J277" s="93"/>
      <c r="K277" s="91"/>
      <c r="L277" s="94"/>
      <c r="M277" s="94"/>
      <c r="N277" s="101"/>
      <c r="O277" s="101"/>
      <c r="P277" s="92"/>
      <c r="Q277" s="92"/>
      <c r="R277" s="92"/>
      <c r="S277" s="92"/>
      <c r="T277" s="92"/>
      <c r="U277" s="92"/>
      <c r="V277" s="92"/>
      <c r="W277" s="92"/>
      <c r="X277" s="92"/>
    </row>
    <row r="278" spans="1:24" ht="24.75" customHeight="1" x14ac:dyDescent="0.3">
      <c r="A278" s="11"/>
      <c r="B278" s="6"/>
      <c r="C278" s="6"/>
      <c r="D278" s="7"/>
      <c r="E278" s="7"/>
      <c r="F278" s="8"/>
      <c r="G278" s="8"/>
      <c r="H278" s="8"/>
      <c r="I278" s="93"/>
      <c r="J278" s="93"/>
      <c r="K278" s="91"/>
      <c r="L278" s="94"/>
      <c r="M278" s="94"/>
      <c r="N278" s="101"/>
      <c r="O278" s="101"/>
      <c r="P278" s="92"/>
      <c r="Q278" s="92"/>
      <c r="R278" s="92"/>
      <c r="S278" s="92"/>
      <c r="T278" s="92"/>
      <c r="U278" s="92"/>
      <c r="V278" s="92"/>
      <c r="W278" s="92"/>
      <c r="X278" s="92"/>
    </row>
    <row r="279" spans="1:24" ht="24.75" customHeight="1" x14ac:dyDescent="0.3">
      <c r="A279" s="11"/>
      <c r="B279" s="6"/>
      <c r="C279" s="6"/>
      <c r="D279" s="7"/>
      <c r="E279" s="7"/>
      <c r="F279" s="8"/>
      <c r="G279" s="8"/>
      <c r="H279" s="8"/>
      <c r="I279" s="93"/>
      <c r="J279" s="93"/>
      <c r="K279" s="91"/>
      <c r="L279" s="94"/>
      <c r="M279" s="94"/>
      <c r="N279" s="101"/>
      <c r="O279" s="101"/>
      <c r="P279" s="92"/>
      <c r="Q279" s="92"/>
      <c r="R279" s="92"/>
      <c r="S279" s="92"/>
      <c r="T279" s="92"/>
      <c r="U279" s="92"/>
      <c r="V279" s="92"/>
      <c r="W279" s="92"/>
      <c r="X279" s="92"/>
    </row>
    <row r="280" spans="1:24" ht="24.75" customHeight="1" x14ac:dyDescent="0.3">
      <c r="A280" s="11"/>
      <c r="B280" s="6"/>
      <c r="C280" s="6"/>
      <c r="D280" s="7"/>
      <c r="E280" s="7"/>
      <c r="F280" s="8"/>
      <c r="G280" s="8"/>
      <c r="H280" s="8"/>
      <c r="I280" s="93"/>
      <c r="J280" s="93"/>
      <c r="K280" s="91"/>
      <c r="L280" s="94"/>
      <c r="M280" s="94"/>
      <c r="N280" s="101"/>
      <c r="O280" s="101"/>
      <c r="P280" s="92"/>
      <c r="Q280" s="92"/>
      <c r="R280" s="92"/>
      <c r="S280" s="92"/>
      <c r="T280" s="92"/>
      <c r="U280" s="92"/>
      <c r="V280" s="92"/>
      <c r="W280" s="92"/>
      <c r="X280" s="92"/>
    </row>
    <row r="281" spans="1:24" ht="24.75" customHeight="1" x14ac:dyDescent="0.3">
      <c r="A281" s="11"/>
      <c r="B281" s="6"/>
      <c r="C281" s="6"/>
      <c r="D281" s="7"/>
      <c r="E281" s="7"/>
      <c r="F281" s="8"/>
      <c r="G281" s="8"/>
      <c r="H281" s="8"/>
      <c r="I281" s="93"/>
      <c r="J281" s="93"/>
      <c r="K281" s="91"/>
      <c r="L281" s="94"/>
      <c r="M281" s="94"/>
      <c r="N281" s="101"/>
      <c r="O281" s="101"/>
      <c r="P281" s="92"/>
      <c r="Q281" s="92"/>
      <c r="R281" s="92"/>
      <c r="S281" s="92"/>
      <c r="T281" s="92"/>
      <c r="U281" s="92"/>
      <c r="V281" s="92"/>
      <c r="W281" s="92"/>
      <c r="X281" s="92"/>
    </row>
    <row r="282" spans="1:24" ht="24.75" customHeight="1" x14ac:dyDescent="0.3">
      <c r="A282" s="11"/>
      <c r="B282" s="6"/>
      <c r="C282" s="6"/>
      <c r="D282" s="7"/>
      <c r="E282" s="7"/>
      <c r="F282" s="8"/>
      <c r="G282" s="8"/>
      <c r="H282" s="8"/>
      <c r="I282" s="93"/>
      <c r="J282" s="93"/>
      <c r="K282" s="91"/>
      <c r="L282" s="94"/>
      <c r="M282" s="94"/>
      <c r="N282" s="101"/>
      <c r="O282" s="101"/>
      <c r="P282" s="92"/>
      <c r="Q282" s="92"/>
      <c r="R282" s="92"/>
      <c r="S282" s="92"/>
      <c r="T282" s="92"/>
      <c r="U282" s="92"/>
      <c r="V282" s="92"/>
      <c r="W282" s="92"/>
      <c r="X282" s="92"/>
    </row>
    <row r="283" spans="1:24" ht="24.75" customHeight="1" x14ac:dyDescent="0.3">
      <c r="A283" s="11"/>
      <c r="B283" s="6"/>
      <c r="C283" s="6"/>
      <c r="D283" s="7"/>
      <c r="E283" s="7"/>
      <c r="F283" s="8"/>
      <c r="G283" s="8"/>
      <c r="H283" s="8"/>
      <c r="I283" s="93"/>
      <c r="J283" s="93"/>
      <c r="K283" s="91"/>
      <c r="L283" s="94"/>
      <c r="M283" s="94"/>
      <c r="N283" s="101"/>
      <c r="O283" s="101"/>
      <c r="P283" s="92"/>
      <c r="Q283" s="92"/>
      <c r="R283" s="92"/>
      <c r="S283" s="92"/>
      <c r="T283" s="92"/>
      <c r="U283" s="92"/>
      <c r="V283" s="92"/>
      <c r="W283" s="92"/>
      <c r="X283" s="92"/>
    </row>
    <row r="284" spans="1:24" ht="24.75" customHeight="1" x14ac:dyDescent="0.3">
      <c r="A284" s="11"/>
      <c r="B284" s="6"/>
      <c r="C284" s="6"/>
      <c r="D284" s="7"/>
      <c r="E284" s="7"/>
      <c r="F284" s="8"/>
      <c r="G284" s="8"/>
      <c r="H284" s="8"/>
      <c r="I284" s="93"/>
      <c r="J284" s="93"/>
      <c r="K284" s="91"/>
      <c r="L284" s="94"/>
      <c r="M284" s="94"/>
      <c r="N284" s="101"/>
      <c r="O284" s="101"/>
      <c r="P284" s="92"/>
      <c r="Q284" s="92"/>
      <c r="R284" s="92"/>
      <c r="S284" s="92"/>
      <c r="T284" s="92"/>
      <c r="U284" s="92"/>
      <c r="V284" s="92"/>
      <c r="W284" s="92"/>
      <c r="X284" s="92"/>
    </row>
    <row r="285" spans="1:24" ht="24.75" customHeight="1" x14ac:dyDescent="0.3">
      <c r="A285" s="11"/>
      <c r="B285" s="6"/>
      <c r="C285" s="6"/>
      <c r="D285" s="7"/>
      <c r="E285" s="7"/>
      <c r="F285" s="8"/>
      <c r="G285" s="8"/>
      <c r="H285" s="8"/>
      <c r="I285" s="93"/>
      <c r="J285" s="93"/>
      <c r="K285" s="91"/>
      <c r="L285" s="94"/>
      <c r="M285" s="94"/>
      <c r="N285" s="101"/>
      <c r="O285" s="101"/>
      <c r="P285" s="92"/>
      <c r="Q285" s="92"/>
      <c r="R285" s="92"/>
      <c r="S285" s="92"/>
      <c r="T285" s="92"/>
      <c r="U285" s="92"/>
      <c r="V285" s="92"/>
      <c r="W285" s="92"/>
      <c r="X285" s="92"/>
    </row>
    <row r="286" spans="1:24" ht="24.75" customHeight="1" x14ac:dyDescent="0.3">
      <c r="A286" s="11"/>
      <c r="B286" s="6"/>
      <c r="C286" s="6"/>
      <c r="D286" s="7"/>
      <c r="E286" s="7"/>
      <c r="F286" s="8"/>
      <c r="G286" s="8"/>
      <c r="H286" s="8"/>
      <c r="I286" s="93"/>
      <c r="J286" s="93"/>
      <c r="K286" s="91"/>
      <c r="L286" s="94"/>
      <c r="M286" s="94"/>
      <c r="N286" s="101"/>
      <c r="O286" s="101"/>
      <c r="P286" s="92"/>
      <c r="Q286" s="92"/>
      <c r="R286" s="92"/>
      <c r="S286" s="92"/>
      <c r="T286" s="92"/>
      <c r="U286" s="92"/>
      <c r="V286" s="92"/>
      <c r="W286" s="92"/>
      <c r="X286" s="92"/>
    </row>
    <row r="287" spans="1:24" ht="24.75" customHeight="1" x14ac:dyDescent="0.3">
      <c r="A287" s="11"/>
      <c r="B287" s="6"/>
      <c r="C287" s="6"/>
      <c r="D287" s="7"/>
      <c r="E287" s="7"/>
      <c r="F287" s="8"/>
      <c r="G287" s="8"/>
      <c r="H287" s="8"/>
      <c r="I287" s="93"/>
      <c r="J287" s="93"/>
      <c r="K287" s="91"/>
      <c r="L287" s="94"/>
      <c r="M287" s="94"/>
      <c r="N287" s="101"/>
      <c r="O287" s="101"/>
      <c r="P287" s="92"/>
      <c r="Q287" s="92"/>
      <c r="R287" s="92"/>
      <c r="S287" s="92"/>
      <c r="T287" s="92"/>
      <c r="U287" s="92"/>
      <c r="V287" s="92"/>
      <c r="W287" s="92"/>
      <c r="X287" s="92"/>
    </row>
    <row r="288" spans="1:24" ht="24.75" customHeight="1" x14ac:dyDescent="0.3">
      <c r="A288" s="11"/>
      <c r="B288" s="6"/>
      <c r="C288" s="6"/>
      <c r="D288" s="7"/>
      <c r="E288" s="7"/>
      <c r="F288" s="8"/>
      <c r="G288" s="8"/>
      <c r="H288" s="8"/>
      <c r="I288" s="93"/>
      <c r="J288" s="93"/>
      <c r="K288" s="91"/>
      <c r="L288" s="94"/>
      <c r="M288" s="94"/>
      <c r="N288" s="101"/>
      <c r="O288" s="101"/>
      <c r="P288" s="92"/>
      <c r="Q288" s="92"/>
      <c r="R288" s="92"/>
      <c r="S288" s="92"/>
      <c r="T288" s="92"/>
      <c r="U288" s="92"/>
      <c r="V288" s="92"/>
      <c r="W288" s="92"/>
      <c r="X288" s="92"/>
    </row>
    <row r="289" spans="1:24" ht="24.75" customHeight="1" x14ac:dyDescent="0.3">
      <c r="A289" s="11"/>
      <c r="B289" s="6"/>
      <c r="C289" s="6"/>
      <c r="D289" s="7"/>
      <c r="E289" s="7"/>
      <c r="F289" s="8"/>
      <c r="G289" s="8"/>
      <c r="H289" s="8"/>
      <c r="I289" s="93"/>
      <c r="J289" s="93"/>
      <c r="K289" s="91"/>
      <c r="L289" s="94"/>
      <c r="M289" s="94"/>
      <c r="N289" s="101"/>
      <c r="O289" s="101"/>
      <c r="P289" s="92"/>
      <c r="Q289" s="92"/>
      <c r="R289" s="92"/>
      <c r="S289" s="92"/>
      <c r="T289" s="92"/>
      <c r="U289" s="92"/>
      <c r="V289" s="92"/>
      <c r="W289" s="92"/>
      <c r="X289" s="92"/>
    </row>
    <row r="290" spans="1:24" ht="24.75" customHeight="1" x14ac:dyDescent="0.3">
      <c r="A290" s="11"/>
      <c r="B290" s="6"/>
      <c r="C290" s="6"/>
      <c r="D290" s="7"/>
      <c r="E290" s="7"/>
      <c r="F290" s="8"/>
      <c r="G290" s="8"/>
      <c r="H290" s="8"/>
      <c r="I290" s="93"/>
      <c r="J290" s="93"/>
      <c r="K290" s="91"/>
      <c r="L290" s="94"/>
      <c r="M290" s="94"/>
      <c r="N290" s="101"/>
      <c r="O290" s="101"/>
      <c r="P290" s="92"/>
      <c r="Q290" s="92"/>
      <c r="R290" s="92"/>
      <c r="S290" s="92"/>
      <c r="T290" s="92"/>
      <c r="U290" s="92"/>
      <c r="V290" s="92"/>
      <c r="W290" s="92"/>
      <c r="X290" s="92"/>
    </row>
    <row r="291" spans="1:24" ht="24.75" customHeight="1" x14ac:dyDescent="0.3">
      <c r="A291" s="11"/>
      <c r="B291" s="6"/>
      <c r="C291" s="6"/>
      <c r="D291" s="7"/>
      <c r="E291" s="7"/>
      <c r="F291" s="8"/>
      <c r="G291" s="8"/>
      <c r="H291" s="8"/>
      <c r="I291" s="93"/>
      <c r="J291" s="93"/>
      <c r="K291" s="91"/>
      <c r="L291" s="94"/>
      <c r="M291" s="94"/>
      <c r="N291" s="101"/>
      <c r="O291" s="101"/>
      <c r="P291" s="92"/>
      <c r="Q291" s="92"/>
      <c r="R291" s="92"/>
      <c r="S291" s="92"/>
      <c r="T291" s="92"/>
      <c r="U291" s="92"/>
      <c r="V291" s="92"/>
      <c r="W291" s="92"/>
      <c r="X291" s="92"/>
    </row>
    <row r="292" spans="1:24" ht="24.75" customHeight="1" x14ac:dyDescent="0.3">
      <c r="A292" s="11"/>
      <c r="B292" s="6"/>
      <c r="C292" s="6"/>
      <c r="D292" s="7"/>
      <c r="E292" s="7"/>
      <c r="F292" s="8"/>
      <c r="G292" s="8"/>
      <c r="H292" s="8"/>
      <c r="I292" s="93"/>
      <c r="J292" s="93"/>
      <c r="K292" s="91"/>
      <c r="L292" s="94"/>
      <c r="M292" s="94"/>
      <c r="N292" s="101"/>
      <c r="O292" s="101"/>
      <c r="P292" s="92"/>
      <c r="Q292" s="92"/>
      <c r="R292" s="92"/>
      <c r="S292" s="92"/>
      <c r="T292" s="92"/>
      <c r="U292" s="92"/>
      <c r="V292" s="92"/>
      <c r="W292" s="92"/>
      <c r="X292" s="92"/>
    </row>
    <row r="293" spans="1:24" ht="24.75" customHeight="1" x14ac:dyDescent="0.3">
      <c r="A293" s="11"/>
      <c r="B293" s="6"/>
      <c r="C293" s="6"/>
      <c r="D293" s="7"/>
      <c r="E293" s="7"/>
      <c r="F293" s="8"/>
      <c r="G293" s="8"/>
      <c r="H293" s="8"/>
      <c r="I293" s="93"/>
      <c r="J293" s="93"/>
      <c r="K293" s="91"/>
      <c r="L293" s="94"/>
      <c r="M293" s="94"/>
      <c r="N293" s="101"/>
      <c r="O293" s="101"/>
      <c r="P293" s="92"/>
      <c r="Q293" s="92"/>
      <c r="R293" s="92"/>
      <c r="S293" s="92"/>
      <c r="T293" s="92"/>
      <c r="U293" s="92"/>
      <c r="V293" s="92"/>
      <c r="W293" s="92"/>
      <c r="X293" s="92"/>
    </row>
    <row r="294" spans="1:24" ht="24.75" customHeight="1" x14ac:dyDescent="0.3">
      <c r="A294" s="11"/>
      <c r="B294" s="6"/>
      <c r="C294" s="6"/>
      <c r="D294" s="7"/>
      <c r="E294" s="7"/>
      <c r="F294" s="8"/>
      <c r="G294" s="8"/>
      <c r="H294" s="8"/>
      <c r="I294" s="93"/>
      <c r="J294" s="93"/>
      <c r="K294" s="91"/>
      <c r="L294" s="94"/>
      <c r="M294" s="94"/>
      <c r="N294" s="101"/>
      <c r="O294" s="101"/>
      <c r="P294" s="92"/>
      <c r="Q294" s="92"/>
      <c r="R294" s="92"/>
      <c r="S294" s="92"/>
      <c r="T294" s="92"/>
      <c r="U294" s="92"/>
      <c r="V294" s="92"/>
      <c r="W294" s="92"/>
      <c r="X294" s="92"/>
    </row>
    <row r="295" spans="1:24" ht="24.75" customHeight="1" x14ac:dyDescent="0.3">
      <c r="A295" s="11"/>
      <c r="B295" s="6"/>
      <c r="C295" s="6"/>
      <c r="D295" s="7"/>
      <c r="E295" s="7"/>
      <c r="F295" s="8"/>
      <c r="G295" s="8"/>
      <c r="H295" s="8"/>
      <c r="I295" s="93"/>
      <c r="J295" s="93"/>
      <c r="K295" s="91"/>
      <c r="L295" s="94"/>
      <c r="M295" s="94"/>
      <c r="N295" s="101"/>
      <c r="O295" s="101"/>
      <c r="P295" s="92"/>
      <c r="Q295" s="92"/>
      <c r="R295" s="92"/>
      <c r="S295" s="92"/>
      <c r="T295" s="92"/>
      <c r="U295" s="92"/>
      <c r="V295" s="92"/>
      <c r="W295" s="92"/>
      <c r="X295" s="92"/>
    </row>
    <row r="296" spans="1:24" ht="24.75" customHeight="1" x14ac:dyDescent="0.3">
      <c r="A296" s="11"/>
      <c r="B296" s="6"/>
      <c r="C296" s="6"/>
      <c r="D296" s="7"/>
      <c r="E296" s="7"/>
      <c r="F296" s="8"/>
      <c r="G296" s="8"/>
      <c r="H296" s="8"/>
      <c r="I296" s="93"/>
      <c r="J296" s="93"/>
      <c r="K296" s="91"/>
      <c r="L296" s="94"/>
      <c r="M296" s="94"/>
      <c r="N296" s="101"/>
      <c r="O296" s="101"/>
      <c r="P296" s="92"/>
      <c r="Q296" s="92"/>
      <c r="R296" s="92"/>
      <c r="S296" s="92"/>
      <c r="T296" s="92"/>
      <c r="U296" s="92"/>
      <c r="V296" s="92"/>
      <c r="W296" s="92"/>
      <c r="X296" s="92"/>
    </row>
    <row r="297" spans="1:24" ht="24.75" customHeight="1" x14ac:dyDescent="0.3">
      <c r="A297" s="11"/>
      <c r="B297" s="6"/>
      <c r="C297" s="6"/>
      <c r="D297" s="7"/>
      <c r="E297" s="7"/>
      <c r="F297" s="8"/>
      <c r="G297" s="8"/>
      <c r="H297" s="8"/>
      <c r="I297" s="93"/>
      <c r="J297" s="93"/>
      <c r="K297" s="91"/>
      <c r="L297" s="94"/>
      <c r="M297" s="94"/>
      <c r="N297" s="101"/>
      <c r="O297" s="101"/>
      <c r="P297" s="92"/>
      <c r="Q297" s="92"/>
      <c r="R297" s="92"/>
      <c r="S297" s="92"/>
      <c r="T297" s="92"/>
      <c r="U297" s="92"/>
      <c r="V297" s="92"/>
      <c r="W297" s="92"/>
      <c r="X297" s="92"/>
    </row>
    <row r="298" spans="1:24" ht="24.75" customHeight="1" x14ac:dyDescent="0.3">
      <c r="A298" s="11"/>
      <c r="B298" s="6"/>
      <c r="C298" s="6"/>
      <c r="D298" s="7"/>
      <c r="E298" s="7"/>
      <c r="F298" s="8"/>
      <c r="G298" s="8"/>
      <c r="H298" s="8"/>
      <c r="I298" s="93"/>
      <c r="J298" s="93"/>
      <c r="K298" s="91"/>
      <c r="L298" s="94"/>
      <c r="M298" s="94"/>
      <c r="N298" s="101"/>
      <c r="O298" s="101"/>
      <c r="P298" s="92"/>
      <c r="Q298" s="92"/>
      <c r="R298" s="92"/>
      <c r="S298" s="92"/>
      <c r="T298" s="92"/>
      <c r="U298" s="92"/>
      <c r="V298" s="92"/>
      <c r="W298" s="92"/>
      <c r="X298" s="92"/>
    </row>
    <row r="299" spans="1:24" ht="24.75" customHeight="1" x14ac:dyDescent="0.3">
      <c r="A299" s="11"/>
      <c r="B299" s="6"/>
      <c r="C299" s="6"/>
      <c r="D299" s="7"/>
      <c r="E299" s="7"/>
      <c r="F299" s="8"/>
      <c r="G299" s="8"/>
      <c r="H299" s="8"/>
      <c r="I299" s="93"/>
      <c r="J299" s="93"/>
      <c r="K299" s="91"/>
      <c r="L299" s="94"/>
      <c r="M299" s="94"/>
      <c r="N299" s="101"/>
      <c r="O299" s="101"/>
      <c r="P299" s="92"/>
      <c r="Q299" s="92"/>
      <c r="R299" s="92"/>
      <c r="S299" s="92"/>
      <c r="T299" s="92"/>
      <c r="U299" s="92"/>
      <c r="V299" s="92"/>
      <c r="W299" s="92"/>
      <c r="X299" s="92"/>
    </row>
    <row r="300" spans="1:24" ht="24.75" customHeight="1" x14ac:dyDescent="0.3">
      <c r="A300" s="11"/>
      <c r="B300" s="6"/>
      <c r="C300" s="6"/>
      <c r="D300" s="7"/>
      <c r="E300" s="7"/>
      <c r="F300" s="8"/>
      <c r="G300" s="8"/>
      <c r="H300" s="8"/>
      <c r="I300" s="93"/>
      <c r="J300" s="93"/>
      <c r="K300" s="91"/>
      <c r="L300" s="94"/>
      <c r="M300" s="94"/>
      <c r="N300" s="101"/>
      <c r="O300" s="101"/>
      <c r="P300" s="92"/>
      <c r="Q300" s="92"/>
      <c r="R300" s="92"/>
      <c r="S300" s="92"/>
      <c r="T300" s="92"/>
      <c r="U300" s="92"/>
      <c r="V300" s="92"/>
      <c r="W300" s="92"/>
      <c r="X300" s="92"/>
    </row>
    <row r="301" spans="1:24" ht="24.75" customHeight="1" x14ac:dyDescent="0.3">
      <c r="A301" s="11"/>
      <c r="B301" s="6"/>
      <c r="C301" s="6"/>
      <c r="D301" s="7"/>
      <c r="E301" s="7"/>
      <c r="F301" s="8"/>
      <c r="G301" s="8"/>
      <c r="H301" s="8"/>
      <c r="I301" s="93"/>
      <c r="J301" s="93"/>
      <c r="K301" s="91"/>
      <c r="L301" s="94"/>
      <c r="M301" s="94"/>
      <c r="N301" s="101"/>
      <c r="O301" s="101"/>
      <c r="P301" s="92"/>
      <c r="Q301" s="92"/>
      <c r="R301" s="92"/>
      <c r="S301" s="92"/>
      <c r="T301" s="92"/>
      <c r="U301" s="92"/>
      <c r="V301" s="92"/>
      <c r="W301" s="92"/>
      <c r="X301" s="92"/>
    </row>
    <row r="302" spans="1:24" ht="24.75" customHeight="1" x14ac:dyDescent="0.3">
      <c r="A302" s="11"/>
      <c r="B302" s="6"/>
      <c r="C302" s="6"/>
      <c r="D302" s="7"/>
      <c r="E302" s="7"/>
      <c r="F302" s="8"/>
      <c r="G302" s="8"/>
      <c r="H302" s="8"/>
      <c r="I302" s="93"/>
      <c r="J302" s="93"/>
      <c r="K302" s="91"/>
      <c r="L302" s="94"/>
      <c r="M302" s="94"/>
      <c r="N302" s="101"/>
      <c r="O302" s="101"/>
      <c r="P302" s="92"/>
      <c r="Q302" s="92"/>
      <c r="R302" s="92"/>
      <c r="S302" s="92"/>
      <c r="T302" s="92"/>
      <c r="U302" s="92"/>
      <c r="V302" s="92"/>
      <c r="W302" s="92"/>
      <c r="X302" s="92"/>
    </row>
    <row r="303" spans="1:24" ht="24.75" customHeight="1" x14ac:dyDescent="0.3">
      <c r="A303" s="11"/>
      <c r="B303" s="6"/>
      <c r="C303" s="6"/>
      <c r="D303" s="7"/>
      <c r="E303" s="7"/>
      <c r="F303" s="8"/>
      <c r="G303" s="8"/>
      <c r="H303" s="8"/>
      <c r="I303" s="93"/>
      <c r="J303" s="93"/>
      <c r="K303" s="91"/>
      <c r="L303" s="94"/>
      <c r="M303" s="94"/>
      <c r="N303" s="101"/>
      <c r="O303" s="101"/>
      <c r="P303" s="92"/>
      <c r="Q303" s="92"/>
      <c r="R303" s="92"/>
      <c r="S303" s="92"/>
      <c r="T303" s="92"/>
      <c r="U303" s="92"/>
      <c r="V303" s="92"/>
      <c r="W303" s="92"/>
      <c r="X303" s="92"/>
    </row>
    <row r="304" spans="1:24" ht="24.75" customHeight="1" x14ac:dyDescent="0.3">
      <c r="A304" s="11"/>
      <c r="B304" s="6"/>
      <c r="C304" s="6"/>
      <c r="D304" s="7"/>
      <c r="E304" s="7"/>
      <c r="F304" s="8"/>
      <c r="G304" s="8"/>
      <c r="H304" s="8"/>
      <c r="I304" s="93"/>
      <c r="J304" s="93"/>
      <c r="K304" s="91"/>
      <c r="L304" s="94"/>
      <c r="M304" s="94"/>
      <c r="N304" s="101"/>
      <c r="O304" s="101"/>
      <c r="P304" s="92"/>
      <c r="Q304" s="92"/>
      <c r="R304" s="92"/>
      <c r="S304" s="92"/>
      <c r="T304" s="92"/>
      <c r="U304" s="92"/>
      <c r="V304" s="92"/>
      <c r="W304" s="92"/>
      <c r="X304" s="92"/>
    </row>
    <row r="305" spans="1:24" ht="24.75" customHeight="1" x14ac:dyDescent="0.3">
      <c r="A305" s="11"/>
      <c r="B305" s="6"/>
      <c r="C305" s="6"/>
      <c r="D305" s="7"/>
      <c r="E305" s="7"/>
      <c r="F305" s="8"/>
      <c r="G305" s="8"/>
      <c r="H305" s="8"/>
      <c r="I305" s="93"/>
      <c r="J305" s="93"/>
      <c r="K305" s="91"/>
      <c r="L305" s="94"/>
      <c r="M305" s="94"/>
      <c r="N305" s="101"/>
      <c r="O305" s="101"/>
      <c r="P305" s="92"/>
      <c r="Q305" s="92"/>
      <c r="R305" s="92"/>
      <c r="S305" s="92"/>
      <c r="T305" s="92"/>
      <c r="U305" s="92"/>
      <c r="V305" s="92"/>
      <c r="W305" s="92"/>
      <c r="X305" s="92"/>
    </row>
    <row r="306" spans="1:24" ht="24.75" customHeight="1" x14ac:dyDescent="0.3">
      <c r="A306" s="11"/>
      <c r="B306" s="6"/>
      <c r="C306" s="6"/>
      <c r="D306" s="7"/>
      <c r="E306" s="7"/>
      <c r="F306" s="8"/>
      <c r="G306" s="8"/>
      <c r="H306" s="8"/>
      <c r="I306" s="93"/>
      <c r="J306" s="93"/>
      <c r="K306" s="91"/>
      <c r="L306" s="94"/>
      <c r="M306" s="94"/>
      <c r="N306" s="101"/>
      <c r="O306" s="101"/>
      <c r="P306" s="92"/>
      <c r="Q306" s="92"/>
      <c r="R306" s="92"/>
      <c r="S306" s="92"/>
      <c r="T306" s="92"/>
      <c r="U306" s="92"/>
      <c r="V306" s="92"/>
      <c r="W306" s="92"/>
      <c r="X306" s="92"/>
    </row>
    <row r="307" spans="1:24" ht="24.75" customHeight="1" x14ac:dyDescent="0.3">
      <c r="A307" s="11"/>
      <c r="B307" s="6"/>
      <c r="C307" s="6"/>
      <c r="D307" s="7"/>
      <c r="E307" s="7"/>
      <c r="F307" s="8"/>
      <c r="G307" s="8"/>
      <c r="H307" s="8"/>
      <c r="I307" s="93"/>
      <c r="J307" s="93"/>
      <c r="K307" s="91"/>
      <c r="L307" s="94"/>
      <c r="M307" s="94"/>
      <c r="N307" s="101"/>
      <c r="O307" s="101"/>
      <c r="P307" s="92"/>
      <c r="Q307" s="92"/>
      <c r="R307" s="92"/>
      <c r="S307" s="92"/>
      <c r="T307" s="92"/>
      <c r="U307" s="92"/>
      <c r="V307" s="92"/>
      <c r="W307" s="92"/>
      <c r="X307" s="92"/>
    </row>
    <row r="308" spans="1:24" ht="24.75" customHeight="1" x14ac:dyDescent="0.3">
      <c r="A308" s="11"/>
      <c r="B308" s="6"/>
      <c r="C308" s="6"/>
      <c r="D308" s="7"/>
      <c r="E308" s="7"/>
      <c r="F308" s="8"/>
      <c r="G308" s="8"/>
      <c r="H308" s="8"/>
      <c r="I308" s="93"/>
      <c r="J308" s="93"/>
      <c r="K308" s="91"/>
      <c r="L308" s="94"/>
      <c r="M308" s="94"/>
      <c r="N308" s="101"/>
      <c r="O308" s="101"/>
      <c r="P308" s="92"/>
      <c r="Q308" s="92"/>
      <c r="R308" s="92"/>
      <c r="S308" s="92"/>
      <c r="T308" s="92"/>
      <c r="U308" s="92"/>
      <c r="V308" s="92"/>
      <c r="W308" s="92"/>
      <c r="X308" s="92"/>
    </row>
    <row r="309" spans="1:24" ht="24.75" customHeight="1" x14ac:dyDescent="0.3">
      <c r="A309" s="11"/>
      <c r="B309" s="6"/>
      <c r="C309" s="6"/>
      <c r="D309" s="7"/>
      <c r="E309" s="7"/>
      <c r="F309" s="8"/>
      <c r="G309" s="8"/>
      <c r="H309" s="8"/>
      <c r="I309" s="93"/>
      <c r="J309" s="93"/>
      <c r="K309" s="91"/>
      <c r="L309" s="94"/>
      <c r="M309" s="94"/>
      <c r="N309" s="101"/>
      <c r="O309" s="101"/>
      <c r="P309" s="92"/>
      <c r="Q309" s="92"/>
      <c r="R309" s="92"/>
      <c r="S309" s="92"/>
      <c r="T309" s="92"/>
      <c r="U309" s="92"/>
      <c r="V309" s="92"/>
      <c r="W309" s="92"/>
      <c r="X309" s="92"/>
    </row>
    <row r="310" spans="1:24" ht="24.75" customHeight="1" x14ac:dyDescent="0.3">
      <c r="A310" s="11"/>
      <c r="B310" s="6"/>
      <c r="C310" s="6"/>
      <c r="D310" s="7"/>
      <c r="E310" s="7"/>
      <c r="F310" s="8"/>
      <c r="G310" s="8"/>
      <c r="H310" s="8"/>
      <c r="I310" s="93"/>
      <c r="J310" s="93"/>
      <c r="K310" s="91"/>
      <c r="L310" s="94"/>
      <c r="M310" s="94"/>
      <c r="N310" s="101"/>
      <c r="O310" s="101"/>
      <c r="P310" s="92"/>
      <c r="Q310" s="92"/>
      <c r="R310" s="92"/>
      <c r="S310" s="92"/>
      <c r="T310" s="92"/>
      <c r="U310" s="92"/>
      <c r="V310" s="92"/>
      <c r="W310" s="92"/>
      <c r="X310" s="92"/>
    </row>
    <row r="311" spans="1:24" ht="24.75" customHeight="1" x14ac:dyDescent="0.3">
      <c r="A311" s="11"/>
      <c r="B311" s="6"/>
      <c r="C311" s="6"/>
      <c r="D311" s="7"/>
      <c r="E311" s="7"/>
      <c r="F311" s="8"/>
      <c r="G311" s="8"/>
      <c r="H311" s="8"/>
      <c r="I311" s="93"/>
      <c r="J311" s="93"/>
      <c r="K311" s="91"/>
      <c r="L311" s="94"/>
      <c r="M311" s="94"/>
      <c r="N311" s="101"/>
      <c r="O311" s="101"/>
      <c r="P311" s="92"/>
      <c r="Q311" s="92"/>
      <c r="R311" s="92"/>
      <c r="S311" s="92"/>
      <c r="T311" s="92"/>
      <c r="U311" s="92"/>
      <c r="V311" s="92"/>
      <c r="W311" s="92"/>
      <c r="X311" s="92"/>
    </row>
    <row r="312" spans="1:24" ht="24.75" customHeight="1" x14ac:dyDescent="0.3">
      <c r="A312" s="11"/>
      <c r="B312" s="6"/>
      <c r="C312" s="6"/>
      <c r="D312" s="7"/>
      <c r="E312" s="7"/>
      <c r="F312" s="8"/>
      <c r="G312" s="8"/>
      <c r="H312" s="8"/>
      <c r="I312" s="93"/>
      <c r="J312" s="93"/>
      <c r="K312" s="91"/>
      <c r="L312" s="94"/>
      <c r="M312" s="94"/>
      <c r="N312" s="101"/>
      <c r="O312" s="101"/>
      <c r="P312" s="92"/>
      <c r="Q312" s="92"/>
      <c r="R312" s="92"/>
      <c r="S312" s="92"/>
      <c r="T312" s="92"/>
      <c r="U312" s="92"/>
      <c r="V312" s="92"/>
      <c r="W312" s="92"/>
      <c r="X312" s="92"/>
    </row>
    <row r="313" spans="1:24" ht="24.75" customHeight="1" x14ac:dyDescent="0.3">
      <c r="A313" s="11"/>
      <c r="B313" s="6"/>
      <c r="C313" s="6"/>
      <c r="D313" s="7"/>
      <c r="E313" s="7"/>
      <c r="F313" s="8"/>
      <c r="G313" s="8"/>
      <c r="H313" s="8"/>
      <c r="I313" s="93"/>
      <c r="J313" s="93"/>
      <c r="K313" s="91"/>
      <c r="L313" s="94"/>
      <c r="M313" s="94"/>
      <c r="N313" s="101"/>
      <c r="O313" s="101"/>
      <c r="P313" s="92"/>
      <c r="Q313" s="92"/>
      <c r="R313" s="92"/>
      <c r="S313" s="92"/>
      <c r="T313" s="92"/>
      <c r="U313" s="92"/>
      <c r="V313" s="92"/>
      <c r="W313" s="92"/>
      <c r="X313" s="92"/>
    </row>
    <row r="314" spans="1:24" ht="24.75" customHeight="1" x14ac:dyDescent="0.3">
      <c r="A314" s="11"/>
      <c r="B314" s="6"/>
      <c r="C314" s="6"/>
      <c r="D314" s="7"/>
      <c r="E314" s="7"/>
      <c r="F314" s="8"/>
      <c r="G314" s="8"/>
      <c r="H314" s="8"/>
      <c r="I314" s="93"/>
      <c r="J314" s="93"/>
      <c r="K314" s="91"/>
      <c r="L314" s="94"/>
      <c r="M314" s="94"/>
      <c r="N314" s="101"/>
      <c r="O314" s="101"/>
      <c r="P314" s="92"/>
      <c r="Q314" s="92"/>
      <c r="R314" s="92"/>
      <c r="S314" s="92"/>
      <c r="T314" s="92"/>
      <c r="U314" s="92"/>
      <c r="V314" s="92"/>
      <c r="W314" s="92"/>
      <c r="X314" s="92"/>
    </row>
    <row r="315" spans="1:24" ht="24.75" customHeight="1" x14ac:dyDescent="0.3">
      <c r="A315" s="11"/>
      <c r="B315" s="6"/>
      <c r="C315" s="6"/>
      <c r="D315" s="7"/>
      <c r="E315" s="7"/>
      <c r="F315" s="8"/>
      <c r="G315" s="8"/>
      <c r="H315" s="8"/>
      <c r="I315" s="93"/>
      <c r="J315" s="93"/>
      <c r="K315" s="91"/>
      <c r="L315" s="94"/>
      <c r="M315" s="94"/>
      <c r="N315" s="101"/>
      <c r="O315" s="101"/>
      <c r="P315" s="92"/>
      <c r="Q315" s="92"/>
      <c r="R315" s="92"/>
      <c r="S315" s="92"/>
      <c r="T315" s="92"/>
      <c r="U315" s="92"/>
      <c r="V315" s="92"/>
      <c r="W315" s="92"/>
      <c r="X315" s="92"/>
    </row>
    <row r="316" spans="1:24" ht="24.75" customHeight="1" x14ac:dyDescent="0.3">
      <c r="A316" s="11"/>
      <c r="B316" s="6"/>
      <c r="C316" s="6"/>
      <c r="D316" s="7"/>
      <c r="E316" s="7"/>
      <c r="F316" s="8"/>
      <c r="G316" s="8"/>
      <c r="H316" s="8"/>
      <c r="I316" s="93"/>
      <c r="J316" s="93"/>
      <c r="K316" s="91"/>
      <c r="L316" s="94"/>
      <c r="M316" s="94"/>
      <c r="N316" s="101"/>
      <c r="O316" s="101"/>
      <c r="P316" s="92"/>
      <c r="Q316" s="92"/>
      <c r="R316" s="92"/>
      <c r="S316" s="92"/>
      <c r="T316" s="92"/>
      <c r="U316" s="92"/>
      <c r="V316" s="92"/>
      <c r="W316" s="92"/>
      <c r="X316" s="92"/>
    </row>
    <row r="317" spans="1:24" ht="24.75" customHeight="1" x14ac:dyDescent="0.3">
      <c r="A317" s="11"/>
      <c r="B317" s="6"/>
      <c r="C317" s="6"/>
      <c r="D317" s="7"/>
      <c r="E317" s="7"/>
      <c r="F317" s="8"/>
      <c r="G317" s="8"/>
      <c r="H317" s="8"/>
      <c r="I317" s="93"/>
      <c r="J317" s="93"/>
      <c r="K317" s="91"/>
      <c r="L317" s="94"/>
      <c r="M317" s="94"/>
      <c r="N317" s="101"/>
      <c r="O317" s="101"/>
      <c r="P317" s="92"/>
      <c r="Q317" s="92"/>
      <c r="R317" s="92"/>
      <c r="S317" s="92"/>
      <c r="T317" s="92"/>
      <c r="U317" s="92"/>
      <c r="V317" s="92"/>
      <c r="W317" s="92"/>
      <c r="X317" s="92"/>
    </row>
    <row r="318" spans="1:24" ht="24.75" customHeight="1" x14ac:dyDescent="0.3">
      <c r="A318" s="11"/>
      <c r="B318" s="6"/>
      <c r="C318" s="6"/>
      <c r="D318" s="7"/>
      <c r="E318" s="7"/>
      <c r="F318" s="8"/>
      <c r="G318" s="8"/>
      <c r="H318" s="8"/>
      <c r="I318" s="93"/>
      <c r="J318" s="93"/>
      <c r="K318" s="91"/>
      <c r="L318" s="94"/>
      <c r="M318" s="94"/>
      <c r="N318" s="101"/>
      <c r="O318" s="101"/>
      <c r="P318" s="92"/>
      <c r="Q318" s="92"/>
      <c r="R318" s="92"/>
      <c r="S318" s="92"/>
      <c r="T318" s="92"/>
      <c r="U318" s="92"/>
      <c r="V318" s="92"/>
      <c r="W318" s="92"/>
      <c r="X318" s="92"/>
    </row>
    <row r="319" spans="1:24" ht="24.75" customHeight="1" x14ac:dyDescent="0.3">
      <c r="A319" s="11"/>
      <c r="B319" s="6"/>
      <c r="C319" s="6"/>
      <c r="D319" s="7"/>
      <c r="E319" s="7"/>
      <c r="F319" s="8"/>
      <c r="G319" s="8"/>
      <c r="H319" s="8"/>
      <c r="I319" s="93"/>
      <c r="J319" s="93"/>
      <c r="K319" s="91"/>
      <c r="L319" s="94"/>
      <c r="M319" s="94"/>
      <c r="N319" s="101"/>
      <c r="O319" s="101"/>
      <c r="P319" s="92"/>
      <c r="Q319" s="92"/>
      <c r="R319" s="92"/>
      <c r="S319" s="92"/>
      <c r="T319" s="92"/>
      <c r="U319" s="92"/>
      <c r="V319" s="92"/>
      <c r="W319" s="92"/>
      <c r="X319" s="92"/>
    </row>
    <row r="320" spans="1:24" ht="24.75" customHeight="1" x14ac:dyDescent="0.3">
      <c r="A320" s="11"/>
      <c r="B320" s="6"/>
      <c r="C320" s="6"/>
      <c r="D320" s="7"/>
      <c r="E320" s="7"/>
      <c r="F320" s="8"/>
      <c r="G320" s="8"/>
      <c r="H320" s="8"/>
      <c r="I320" s="93"/>
      <c r="J320" s="93"/>
      <c r="K320" s="91"/>
      <c r="L320" s="94"/>
      <c r="M320" s="94"/>
      <c r="N320" s="101"/>
      <c r="O320" s="101"/>
      <c r="P320" s="92"/>
      <c r="Q320" s="92"/>
      <c r="R320" s="92"/>
      <c r="S320" s="92"/>
      <c r="T320" s="92"/>
      <c r="U320" s="92"/>
      <c r="V320" s="92"/>
      <c r="W320" s="92"/>
      <c r="X320" s="92"/>
    </row>
    <row r="321" spans="1:24" ht="24.75" customHeight="1" x14ac:dyDescent="0.3">
      <c r="A321" s="11"/>
      <c r="B321" s="6"/>
      <c r="C321" s="6"/>
      <c r="D321" s="7"/>
      <c r="E321" s="7"/>
      <c r="F321" s="8"/>
      <c r="G321" s="8"/>
      <c r="H321" s="8"/>
      <c r="I321" s="93"/>
      <c r="J321" s="93"/>
      <c r="K321" s="91"/>
      <c r="L321" s="94"/>
      <c r="M321" s="94"/>
      <c r="N321" s="101"/>
      <c r="O321" s="101"/>
      <c r="P321" s="92"/>
      <c r="Q321" s="92"/>
      <c r="R321" s="92"/>
      <c r="S321" s="92"/>
      <c r="T321" s="92"/>
      <c r="U321" s="92"/>
      <c r="V321" s="92"/>
      <c r="W321" s="92"/>
      <c r="X321" s="92"/>
    </row>
    <row r="322" spans="1:24" ht="24.75" customHeight="1" x14ac:dyDescent="0.3">
      <c r="A322" s="11"/>
      <c r="B322" s="6"/>
      <c r="C322" s="6"/>
      <c r="D322" s="7"/>
      <c r="E322" s="7"/>
      <c r="F322" s="8"/>
      <c r="G322" s="8"/>
      <c r="H322" s="8"/>
      <c r="I322" s="93"/>
      <c r="J322" s="93"/>
      <c r="K322" s="91"/>
      <c r="L322" s="94"/>
      <c r="M322" s="94"/>
      <c r="N322" s="101"/>
      <c r="O322" s="101"/>
      <c r="P322" s="92"/>
      <c r="Q322" s="92"/>
      <c r="R322" s="92"/>
      <c r="S322" s="92"/>
      <c r="T322" s="92"/>
      <c r="U322" s="92"/>
      <c r="V322" s="92"/>
      <c r="W322" s="92"/>
      <c r="X322" s="92"/>
    </row>
    <row r="323" spans="1:24" ht="24.75" customHeight="1" x14ac:dyDescent="0.3">
      <c r="A323" s="11"/>
      <c r="B323" s="6"/>
      <c r="C323" s="6"/>
      <c r="D323" s="7"/>
      <c r="E323" s="7"/>
      <c r="F323" s="8"/>
      <c r="G323" s="8"/>
      <c r="H323" s="8"/>
      <c r="I323" s="93"/>
      <c r="J323" s="93"/>
      <c r="K323" s="91"/>
      <c r="L323" s="94"/>
      <c r="M323" s="94"/>
      <c r="N323" s="101"/>
      <c r="O323" s="101"/>
      <c r="P323" s="92"/>
      <c r="Q323" s="92"/>
      <c r="R323" s="92"/>
      <c r="S323" s="92"/>
      <c r="T323" s="92"/>
      <c r="U323" s="92"/>
      <c r="V323" s="92"/>
      <c r="W323" s="92"/>
      <c r="X323" s="92"/>
    </row>
    <row r="324" spans="1:24" ht="24.75" customHeight="1" x14ac:dyDescent="0.3">
      <c r="A324" s="11"/>
      <c r="B324" s="6"/>
      <c r="C324" s="6"/>
      <c r="D324" s="7"/>
      <c r="E324" s="7"/>
      <c r="F324" s="8"/>
      <c r="G324" s="8"/>
      <c r="H324" s="8"/>
      <c r="I324" s="93"/>
      <c r="J324" s="93"/>
      <c r="K324" s="91"/>
      <c r="L324" s="94"/>
      <c r="M324" s="94"/>
      <c r="N324" s="101"/>
      <c r="O324" s="101"/>
      <c r="P324" s="92"/>
      <c r="Q324" s="92"/>
      <c r="R324" s="92"/>
      <c r="S324" s="92"/>
      <c r="T324" s="92"/>
      <c r="U324" s="92"/>
      <c r="V324" s="92"/>
      <c r="W324" s="92"/>
      <c r="X324" s="92"/>
    </row>
    <row r="325" spans="1:24" ht="24.75" customHeight="1" x14ac:dyDescent="0.3">
      <c r="A325" s="11"/>
      <c r="B325" s="6"/>
      <c r="C325" s="6"/>
      <c r="D325" s="7"/>
      <c r="E325" s="7"/>
      <c r="F325" s="8"/>
      <c r="G325" s="8"/>
      <c r="H325" s="8"/>
      <c r="I325" s="93"/>
      <c r="J325" s="93"/>
      <c r="K325" s="91"/>
      <c r="L325" s="94"/>
      <c r="M325" s="94"/>
      <c r="N325" s="101"/>
      <c r="O325" s="101"/>
      <c r="P325" s="92"/>
      <c r="Q325" s="92"/>
      <c r="R325" s="92"/>
      <c r="S325" s="92"/>
      <c r="T325" s="92"/>
      <c r="U325" s="92"/>
      <c r="V325" s="92"/>
      <c r="W325" s="92"/>
      <c r="X325" s="92"/>
    </row>
    <row r="326" spans="1:24" ht="24.75" customHeight="1" x14ac:dyDescent="0.3">
      <c r="A326" s="11"/>
      <c r="B326" s="6"/>
      <c r="C326" s="6"/>
      <c r="D326" s="7"/>
      <c r="E326" s="7"/>
      <c r="F326" s="8"/>
      <c r="G326" s="8"/>
      <c r="H326" s="8"/>
      <c r="I326" s="93"/>
      <c r="J326" s="93"/>
      <c r="K326" s="91"/>
      <c r="L326" s="94"/>
      <c r="M326" s="94"/>
      <c r="N326" s="101"/>
      <c r="O326" s="101"/>
      <c r="P326" s="92"/>
      <c r="Q326" s="92"/>
      <c r="R326" s="92"/>
      <c r="S326" s="92"/>
      <c r="T326" s="92"/>
      <c r="U326" s="92"/>
      <c r="V326" s="92"/>
      <c r="W326" s="92"/>
      <c r="X326" s="92"/>
    </row>
    <row r="327" spans="1:24" ht="24.75" customHeight="1" x14ac:dyDescent="0.3">
      <c r="A327" s="11"/>
      <c r="B327" s="6"/>
      <c r="C327" s="6"/>
      <c r="D327" s="7"/>
      <c r="E327" s="7"/>
      <c r="F327" s="8"/>
      <c r="G327" s="8"/>
      <c r="H327" s="8"/>
      <c r="I327" s="93"/>
      <c r="J327" s="93"/>
      <c r="K327" s="91"/>
      <c r="L327" s="94"/>
      <c r="M327" s="94"/>
      <c r="N327" s="101"/>
      <c r="O327" s="101"/>
      <c r="P327" s="92"/>
      <c r="Q327" s="92"/>
      <c r="R327" s="92"/>
      <c r="S327" s="92"/>
      <c r="T327" s="92"/>
      <c r="U327" s="92"/>
      <c r="V327" s="92"/>
      <c r="W327" s="92"/>
      <c r="X327" s="92"/>
    </row>
    <row r="328" spans="1:24" ht="24.75" customHeight="1" x14ac:dyDescent="0.3">
      <c r="A328" s="11"/>
      <c r="B328" s="6"/>
      <c r="C328" s="6"/>
      <c r="D328" s="7"/>
      <c r="E328" s="7"/>
      <c r="F328" s="8"/>
      <c r="G328" s="8"/>
      <c r="H328" s="8"/>
      <c r="I328" s="93"/>
      <c r="J328" s="93"/>
      <c r="K328" s="91"/>
      <c r="L328" s="94"/>
      <c r="M328" s="94"/>
      <c r="N328" s="101"/>
      <c r="O328" s="101"/>
      <c r="P328" s="92"/>
      <c r="Q328" s="92"/>
      <c r="R328" s="92"/>
      <c r="S328" s="92"/>
      <c r="T328" s="92"/>
      <c r="U328" s="92"/>
      <c r="V328" s="92"/>
      <c r="W328" s="92"/>
      <c r="X328" s="92"/>
    </row>
    <row r="329" spans="1:24" ht="24.75" customHeight="1" x14ac:dyDescent="0.3">
      <c r="A329" s="11"/>
      <c r="B329" s="6"/>
      <c r="C329" s="6"/>
      <c r="D329" s="7"/>
      <c r="E329" s="7"/>
      <c r="F329" s="8"/>
      <c r="G329" s="8"/>
      <c r="H329" s="8"/>
      <c r="I329" s="93"/>
      <c r="J329" s="93"/>
      <c r="K329" s="91"/>
      <c r="L329" s="94"/>
      <c r="M329" s="94"/>
      <c r="N329" s="101"/>
      <c r="O329" s="101"/>
      <c r="P329" s="92"/>
      <c r="Q329" s="92"/>
      <c r="R329" s="92"/>
      <c r="S329" s="92"/>
      <c r="T329" s="92"/>
      <c r="U329" s="92"/>
      <c r="V329" s="92"/>
      <c r="W329" s="92"/>
      <c r="X329" s="92"/>
    </row>
    <row r="330" spans="1:24" ht="24.75" customHeight="1" x14ac:dyDescent="0.3">
      <c r="A330" s="11"/>
      <c r="B330" s="6"/>
      <c r="C330" s="6"/>
      <c r="D330" s="7"/>
      <c r="E330" s="7"/>
      <c r="F330" s="8"/>
      <c r="G330" s="8"/>
      <c r="H330" s="8"/>
      <c r="I330" s="93"/>
      <c r="J330" s="93"/>
      <c r="K330" s="91"/>
      <c r="L330" s="94"/>
      <c r="M330" s="94"/>
      <c r="N330" s="101"/>
      <c r="O330" s="101"/>
      <c r="P330" s="92"/>
      <c r="Q330" s="92"/>
      <c r="R330" s="92"/>
      <c r="S330" s="92"/>
      <c r="T330" s="92"/>
      <c r="U330" s="92"/>
      <c r="V330" s="92"/>
      <c r="W330" s="92"/>
      <c r="X330" s="92"/>
    </row>
    <row r="331" spans="1:24" ht="24.75" customHeight="1" x14ac:dyDescent="0.3">
      <c r="A331" s="11"/>
      <c r="B331" s="6"/>
      <c r="C331" s="6"/>
      <c r="D331" s="7"/>
      <c r="E331" s="7"/>
      <c r="F331" s="8"/>
      <c r="G331" s="8"/>
      <c r="H331" s="8"/>
      <c r="I331" s="93"/>
      <c r="J331" s="93"/>
      <c r="K331" s="91"/>
      <c r="L331" s="94"/>
      <c r="M331" s="94"/>
      <c r="N331" s="101"/>
      <c r="O331" s="101"/>
      <c r="P331" s="92"/>
      <c r="Q331" s="92"/>
      <c r="R331" s="92"/>
      <c r="S331" s="92"/>
      <c r="T331" s="92"/>
      <c r="U331" s="92"/>
      <c r="V331" s="92"/>
      <c r="W331" s="92"/>
      <c r="X331" s="92"/>
    </row>
    <row r="332" spans="1:24" ht="24.75" customHeight="1" x14ac:dyDescent="0.3">
      <c r="A332" s="11"/>
      <c r="B332" s="6"/>
      <c r="C332" s="6"/>
      <c r="D332" s="7"/>
      <c r="E332" s="7"/>
      <c r="F332" s="8"/>
      <c r="G332" s="8"/>
      <c r="H332" s="8"/>
      <c r="I332" s="93"/>
      <c r="J332" s="93"/>
      <c r="K332" s="91"/>
      <c r="L332" s="94"/>
      <c r="M332" s="94"/>
      <c r="N332" s="101"/>
      <c r="O332" s="101"/>
      <c r="P332" s="92"/>
      <c r="Q332" s="92"/>
      <c r="R332" s="92"/>
      <c r="S332" s="92"/>
      <c r="T332" s="92"/>
      <c r="U332" s="92"/>
      <c r="V332" s="92"/>
      <c r="W332" s="92"/>
      <c r="X332" s="92"/>
    </row>
    <row r="333" spans="1:24" ht="24.75" customHeight="1" x14ac:dyDescent="0.3">
      <c r="A333" s="11"/>
      <c r="B333" s="6"/>
      <c r="C333" s="6"/>
      <c r="D333" s="7"/>
      <c r="E333" s="7"/>
      <c r="F333" s="8"/>
      <c r="G333" s="8"/>
      <c r="H333" s="8"/>
      <c r="I333" s="93"/>
      <c r="J333" s="93"/>
      <c r="K333" s="91"/>
      <c r="L333" s="94"/>
      <c r="M333" s="94"/>
      <c r="N333" s="101"/>
      <c r="O333" s="101"/>
      <c r="P333" s="92"/>
      <c r="Q333" s="92"/>
      <c r="R333" s="92"/>
      <c r="S333" s="92"/>
      <c r="T333" s="92"/>
      <c r="U333" s="92"/>
      <c r="V333" s="92"/>
      <c r="W333" s="92"/>
      <c r="X333" s="92"/>
    </row>
    <row r="334" spans="1:24" ht="24.75" customHeight="1" x14ac:dyDescent="0.3">
      <c r="A334" s="11"/>
      <c r="B334" s="6"/>
      <c r="C334" s="6"/>
      <c r="D334" s="7"/>
      <c r="E334" s="7"/>
      <c r="F334" s="8"/>
      <c r="G334" s="8"/>
      <c r="H334" s="8"/>
      <c r="I334" s="93"/>
      <c r="J334" s="93"/>
      <c r="K334" s="91"/>
      <c r="L334" s="94"/>
      <c r="M334" s="94"/>
      <c r="N334" s="101"/>
      <c r="O334" s="101"/>
      <c r="P334" s="92"/>
      <c r="Q334" s="92"/>
      <c r="R334" s="92"/>
      <c r="S334" s="92"/>
      <c r="T334" s="92"/>
      <c r="U334" s="92"/>
      <c r="V334" s="92"/>
      <c r="W334" s="92"/>
      <c r="X334" s="92"/>
    </row>
    <row r="335" spans="1:24" ht="24.75" customHeight="1" x14ac:dyDescent="0.3">
      <c r="A335" s="11"/>
      <c r="B335" s="6"/>
      <c r="C335" s="6"/>
      <c r="D335" s="7"/>
      <c r="E335" s="7"/>
      <c r="F335" s="8"/>
      <c r="G335" s="8"/>
      <c r="H335" s="8"/>
      <c r="I335" s="93"/>
      <c r="J335" s="93"/>
      <c r="K335" s="91"/>
      <c r="L335" s="94"/>
      <c r="M335" s="94"/>
      <c r="N335" s="101"/>
      <c r="O335" s="101"/>
      <c r="P335" s="92"/>
      <c r="Q335" s="92"/>
      <c r="R335" s="92"/>
      <c r="S335" s="92"/>
      <c r="T335" s="92"/>
      <c r="U335" s="92"/>
      <c r="V335" s="92"/>
      <c r="W335" s="92"/>
      <c r="X335" s="92"/>
    </row>
    <row r="336" spans="1:24" ht="24.75" customHeight="1" x14ac:dyDescent="0.3">
      <c r="A336" s="11"/>
      <c r="B336" s="6"/>
      <c r="C336" s="6"/>
      <c r="D336" s="7"/>
      <c r="E336" s="7"/>
      <c r="F336" s="8"/>
      <c r="G336" s="8"/>
      <c r="H336" s="8"/>
      <c r="I336" s="93"/>
      <c r="J336" s="93"/>
      <c r="K336" s="91"/>
      <c r="L336" s="94"/>
      <c r="M336" s="94"/>
      <c r="N336" s="101"/>
      <c r="O336" s="101"/>
      <c r="P336" s="92"/>
      <c r="Q336" s="92"/>
      <c r="R336" s="92"/>
      <c r="S336" s="92"/>
      <c r="T336" s="92"/>
      <c r="U336" s="92"/>
      <c r="V336" s="92"/>
      <c r="W336" s="92"/>
      <c r="X336" s="92"/>
    </row>
    <row r="337" spans="1:24" ht="24.75" customHeight="1" x14ac:dyDescent="0.3">
      <c r="A337" s="11"/>
      <c r="B337" s="6"/>
      <c r="C337" s="6"/>
      <c r="D337" s="7"/>
      <c r="E337" s="7"/>
      <c r="F337" s="8"/>
      <c r="G337" s="8"/>
      <c r="H337" s="8"/>
      <c r="I337" s="93"/>
      <c r="J337" s="93"/>
      <c r="K337" s="91"/>
      <c r="L337" s="94"/>
      <c r="M337" s="94"/>
      <c r="N337" s="101"/>
      <c r="O337" s="101"/>
      <c r="P337" s="92"/>
      <c r="Q337" s="92"/>
      <c r="R337" s="92"/>
      <c r="S337" s="92"/>
      <c r="T337" s="92"/>
      <c r="U337" s="92"/>
      <c r="V337" s="92"/>
      <c r="W337" s="92"/>
      <c r="X337" s="92"/>
    </row>
    <row r="338" spans="1:24" ht="24.75" customHeight="1" x14ac:dyDescent="0.3">
      <c r="A338" s="11"/>
      <c r="B338" s="6"/>
      <c r="C338" s="6"/>
      <c r="D338" s="7"/>
      <c r="E338" s="7"/>
      <c r="F338" s="8"/>
      <c r="G338" s="8"/>
      <c r="H338" s="8"/>
      <c r="I338" s="93"/>
      <c r="J338" s="93"/>
      <c r="K338" s="91"/>
      <c r="L338" s="94"/>
      <c r="M338" s="94"/>
      <c r="N338" s="101"/>
      <c r="O338" s="101"/>
      <c r="P338" s="92"/>
      <c r="Q338" s="92"/>
      <c r="R338" s="92"/>
      <c r="S338" s="92"/>
      <c r="T338" s="92"/>
      <c r="U338" s="92"/>
      <c r="V338" s="92"/>
      <c r="W338" s="92"/>
      <c r="X338" s="92"/>
    </row>
    <row r="339" spans="1:24" ht="24.75" customHeight="1" x14ac:dyDescent="0.3">
      <c r="A339" s="11"/>
      <c r="B339" s="6"/>
      <c r="C339" s="6"/>
      <c r="D339" s="7"/>
      <c r="E339" s="7"/>
      <c r="F339" s="8"/>
      <c r="G339" s="8"/>
      <c r="H339" s="8"/>
      <c r="I339" s="93"/>
      <c r="J339" s="93"/>
      <c r="K339" s="91"/>
      <c r="L339" s="94"/>
      <c r="M339" s="94"/>
      <c r="N339" s="101"/>
      <c r="O339" s="101"/>
      <c r="P339" s="92"/>
      <c r="Q339" s="92"/>
      <c r="R339" s="92"/>
      <c r="S339" s="92"/>
      <c r="T339" s="92"/>
      <c r="U339" s="92"/>
      <c r="V339" s="92"/>
      <c r="W339" s="92"/>
      <c r="X339" s="92"/>
    </row>
    <row r="340" spans="1:24" ht="24.75" customHeight="1" x14ac:dyDescent="0.3">
      <c r="A340" s="11"/>
      <c r="B340" s="6"/>
      <c r="C340" s="6"/>
      <c r="D340" s="7"/>
      <c r="E340" s="7"/>
      <c r="F340" s="8"/>
      <c r="G340" s="8"/>
      <c r="H340" s="8"/>
      <c r="I340" s="93"/>
      <c r="J340" s="93"/>
      <c r="K340" s="91"/>
      <c r="L340" s="94"/>
      <c r="M340" s="94"/>
      <c r="N340" s="101"/>
      <c r="O340" s="101"/>
      <c r="P340" s="92"/>
      <c r="Q340" s="92"/>
      <c r="R340" s="92"/>
      <c r="S340" s="92"/>
      <c r="T340" s="92"/>
      <c r="U340" s="92"/>
      <c r="V340" s="92"/>
      <c r="W340" s="92"/>
      <c r="X340" s="92"/>
    </row>
    <row r="341" spans="1:24" ht="24.75" customHeight="1" x14ac:dyDescent="0.3">
      <c r="A341" s="11"/>
      <c r="B341" s="6"/>
      <c r="C341" s="6"/>
      <c r="D341" s="7"/>
      <c r="E341" s="7"/>
      <c r="F341" s="8"/>
      <c r="G341" s="8"/>
      <c r="H341" s="8"/>
      <c r="I341" s="93"/>
      <c r="J341" s="93"/>
      <c r="K341" s="91"/>
      <c r="L341" s="94"/>
      <c r="M341" s="94"/>
      <c r="N341" s="101"/>
      <c r="O341" s="101"/>
      <c r="P341" s="92"/>
      <c r="Q341" s="92"/>
      <c r="R341" s="92"/>
      <c r="S341" s="92"/>
      <c r="T341" s="92"/>
      <c r="U341" s="92"/>
      <c r="V341" s="92"/>
      <c r="W341" s="92"/>
      <c r="X341" s="92"/>
    </row>
    <row r="342" spans="1:24" ht="24.75" customHeight="1" x14ac:dyDescent="0.3">
      <c r="A342" s="11"/>
      <c r="B342" s="6"/>
      <c r="C342" s="6"/>
      <c r="D342" s="7"/>
      <c r="E342" s="7"/>
      <c r="F342" s="8"/>
      <c r="G342" s="8"/>
      <c r="H342" s="8"/>
      <c r="I342" s="93"/>
      <c r="J342" s="93"/>
      <c r="K342" s="91"/>
      <c r="L342" s="94"/>
      <c r="M342" s="94"/>
      <c r="N342" s="101"/>
      <c r="O342" s="101"/>
      <c r="P342" s="92"/>
      <c r="Q342" s="92"/>
      <c r="R342" s="92"/>
      <c r="S342" s="92"/>
      <c r="T342" s="92"/>
      <c r="U342" s="92"/>
      <c r="V342" s="92"/>
      <c r="W342" s="92"/>
      <c r="X342" s="92"/>
    </row>
    <row r="343" spans="1:24" ht="24.75" customHeight="1" x14ac:dyDescent="0.3">
      <c r="A343" s="11"/>
      <c r="B343" s="6"/>
      <c r="C343" s="6"/>
      <c r="D343" s="7"/>
      <c r="E343" s="7"/>
      <c r="F343" s="8"/>
      <c r="G343" s="8"/>
      <c r="H343" s="8"/>
      <c r="I343" s="93"/>
      <c r="J343" s="93"/>
      <c r="K343" s="91"/>
      <c r="L343" s="94"/>
      <c r="M343" s="94"/>
      <c r="N343" s="101"/>
      <c r="O343" s="101"/>
      <c r="P343" s="92"/>
      <c r="Q343" s="92"/>
      <c r="R343" s="92"/>
      <c r="S343" s="92"/>
      <c r="T343" s="92"/>
      <c r="U343" s="92"/>
      <c r="V343" s="92"/>
      <c r="W343" s="92"/>
      <c r="X343" s="92"/>
    </row>
    <row r="344" spans="1:24" ht="24.75" customHeight="1" x14ac:dyDescent="0.3">
      <c r="A344" s="11"/>
      <c r="B344" s="6"/>
      <c r="C344" s="6"/>
      <c r="D344" s="7"/>
      <c r="E344" s="7"/>
      <c r="F344" s="8"/>
      <c r="G344" s="8"/>
      <c r="H344" s="8"/>
      <c r="I344" s="93"/>
      <c r="J344" s="93"/>
      <c r="K344" s="91"/>
      <c r="L344" s="94"/>
      <c r="M344" s="94"/>
      <c r="N344" s="101"/>
      <c r="O344" s="101"/>
      <c r="P344" s="92"/>
      <c r="Q344" s="92"/>
      <c r="R344" s="92"/>
      <c r="S344" s="92"/>
      <c r="T344" s="92"/>
      <c r="U344" s="92"/>
      <c r="V344" s="92"/>
      <c r="W344" s="92"/>
      <c r="X344" s="92"/>
    </row>
    <row r="345" spans="1:24" ht="24.75" customHeight="1" x14ac:dyDescent="0.3">
      <c r="A345" s="11"/>
      <c r="B345" s="6"/>
      <c r="C345" s="6"/>
      <c r="D345" s="7"/>
      <c r="E345" s="7"/>
      <c r="F345" s="8"/>
      <c r="G345" s="8"/>
      <c r="H345" s="8"/>
      <c r="I345" s="93"/>
      <c r="J345" s="93"/>
      <c r="K345" s="91"/>
      <c r="L345" s="94"/>
      <c r="M345" s="94"/>
      <c r="N345" s="101"/>
      <c r="O345" s="101"/>
      <c r="P345" s="92"/>
      <c r="Q345" s="92"/>
      <c r="R345" s="92"/>
      <c r="S345" s="92"/>
      <c r="T345" s="92"/>
      <c r="U345" s="92"/>
      <c r="V345" s="92"/>
      <c r="W345" s="92"/>
      <c r="X345" s="92"/>
    </row>
    <row r="346" spans="1:24" ht="24.75" customHeight="1" x14ac:dyDescent="0.3">
      <c r="A346" s="11"/>
      <c r="B346" s="6"/>
      <c r="C346" s="6"/>
      <c r="D346" s="7"/>
      <c r="E346" s="7"/>
      <c r="F346" s="8"/>
      <c r="G346" s="8"/>
      <c r="H346" s="8"/>
      <c r="I346" s="93"/>
      <c r="J346" s="93"/>
      <c r="K346" s="91"/>
      <c r="L346" s="94"/>
      <c r="M346" s="94"/>
      <c r="N346" s="101"/>
      <c r="O346" s="101"/>
      <c r="P346" s="92"/>
      <c r="Q346" s="92"/>
      <c r="R346" s="92"/>
      <c r="S346" s="92"/>
      <c r="T346" s="92"/>
      <c r="U346" s="92"/>
      <c r="V346" s="92"/>
      <c r="W346" s="92"/>
      <c r="X346" s="92"/>
    </row>
    <row r="347" spans="1:24" ht="24.75" customHeight="1" x14ac:dyDescent="0.3">
      <c r="A347" s="11"/>
      <c r="B347" s="6"/>
      <c r="C347" s="6"/>
      <c r="D347" s="7"/>
      <c r="E347" s="7"/>
      <c r="F347" s="8"/>
      <c r="G347" s="8"/>
      <c r="H347" s="8"/>
      <c r="I347" s="93"/>
      <c r="J347" s="93"/>
      <c r="K347" s="91"/>
      <c r="L347" s="94"/>
      <c r="M347" s="94"/>
      <c r="N347" s="101"/>
      <c r="O347" s="101"/>
      <c r="P347" s="92"/>
      <c r="Q347" s="92"/>
      <c r="R347" s="92"/>
      <c r="S347" s="92"/>
      <c r="T347" s="92"/>
      <c r="U347" s="92"/>
      <c r="V347" s="92"/>
      <c r="W347" s="92"/>
      <c r="X347" s="92"/>
    </row>
    <row r="348" spans="1:24" ht="24.75" customHeight="1" x14ac:dyDescent="0.3">
      <c r="A348" s="11"/>
      <c r="B348" s="6"/>
      <c r="C348" s="6"/>
      <c r="D348" s="7"/>
      <c r="E348" s="7"/>
      <c r="F348" s="8"/>
      <c r="G348" s="8"/>
      <c r="H348" s="8"/>
      <c r="I348" s="93"/>
      <c r="J348" s="93"/>
      <c r="K348" s="91"/>
      <c r="L348" s="94"/>
      <c r="M348" s="94"/>
      <c r="N348" s="101"/>
      <c r="O348" s="101"/>
      <c r="P348" s="92"/>
      <c r="Q348" s="92"/>
      <c r="R348" s="92"/>
      <c r="S348" s="92"/>
      <c r="T348" s="92"/>
      <c r="U348" s="92"/>
      <c r="V348" s="92"/>
      <c r="W348" s="92"/>
      <c r="X348" s="92"/>
    </row>
    <row r="349" spans="1:24" ht="24.75" customHeight="1" x14ac:dyDescent="0.3">
      <c r="A349" s="11"/>
      <c r="B349" s="6"/>
      <c r="C349" s="6"/>
      <c r="D349" s="7"/>
      <c r="E349" s="7"/>
      <c r="F349" s="8"/>
      <c r="G349" s="8"/>
      <c r="H349" s="8"/>
      <c r="I349" s="93"/>
      <c r="J349" s="93"/>
      <c r="K349" s="91"/>
      <c r="L349" s="94"/>
      <c r="M349" s="94"/>
      <c r="N349" s="101"/>
      <c r="O349" s="101"/>
      <c r="P349" s="92"/>
      <c r="Q349" s="92"/>
      <c r="R349" s="92"/>
      <c r="S349" s="92"/>
      <c r="T349" s="92"/>
      <c r="U349" s="92"/>
      <c r="V349" s="92"/>
      <c r="W349" s="92"/>
      <c r="X349" s="92"/>
    </row>
    <row r="350" spans="1:24" ht="24.75" customHeight="1" x14ac:dyDescent="0.3">
      <c r="A350" s="11"/>
      <c r="B350" s="6"/>
      <c r="C350" s="6"/>
      <c r="D350" s="7"/>
      <c r="E350" s="7"/>
      <c r="F350" s="8"/>
      <c r="G350" s="8"/>
      <c r="H350" s="8"/>
      <c r="I350" s="93"/>
      <c r="J350" s="93"/>
      <c r="K350" s="91"/>
      <c r="L350" s="94"/>
      <c r="M350" s="94"/>
      <c r="N350" s="101"/>
      <c r="O350" s="101"/>
      <c r="P350" s="92"/>
      <c r="Q350" s="92"/>
      <c r="R350" s="92"/>
      <c r="S350" s="92"/>
      <c r="T350" s="92"/>
      <c r="U350" s="92"/>
      <c r="V350" s="92"/>
      <c r="W350" s="92"/>
      <c r="X350" s="92"/>
    </row>
    <row r="351" spans="1:24" ht="24.75" customHeight="1" x14ac:dyDescent="0.3">
      <c r="A351" s="11"/>
      <c r="B351" s="6"/>
      <c r="C351" s="6"/>
      <c r="D351" s="7"/>
      <c r="E351" s="7"/>
      <c r="F351" s="8"/>
      <c r="G351" s="8"/>
      <c r="H351" s="8"/>
      <c r="I351" s="93"/>
      <c r="J351" s="93"/>
      <c r="K351" s="91"/>
      <c r="L351" s="94"/>
      <c r="M351" s="94"/>
      <c r="N351" s="101"/>
      <c r="O351" s="101"/>
      <c r="P351" s="92"/>
      <c r="Q351" s="92"/>
      <c r="R351" s="92"/>
      <c r="S351" s="92"/>
      <c r="T351" s="92"/>
      <c r="U351" s="92"/>
      <c r="V351" s="92"/>
      <c r="W351" s="92"/>
      <c r="X351" s="92"/>
    </row>
    <row r="352" spans="1:24" ht="24.75" customHeight="1" x14ac:dyDescent="0.3">
      <c r="A352" s="11"/>
      <c r="B352" s="6"/>
      <c r="C352" s="6"/>
      <c r="D352" s="7"/>
      <c r="E352" s="7"/>
      <c r="F352" s="8"/>
      <c r="G352" s="8"/>
      <c r="H352" s="8"/>
      <c r="I352" s="93"/>
      <c r="J352" s="93"/>
      <c r="K352" s="91"/>
      <c r="L352" s="94"/>
      <c r="M352" s="94"/>
      <c r="N352" s="101"/>
      <c r="O352" s="101"/>
      <c r="P352" s="92"/>
      <c r="Q352" s="92"/>
      <c r="R352" s="92"/>
      <c r="S352" s="92"/>
      <c r="T352" s="92"/>
      <c r="U352" s="92"/>
      <c r="V352" s="92"/>
      <c r="W352" s="92"/>
      <c r="X352" s="92"/>
    </row>
    <row r="353" spans="1:24" ht="24.75" customHeight="1" x14ac:dyDescent="0.3">
      <c r="A353" s="11"/>
      <c r="B353" s="6"/>
      <c r="C353" s="6"/>
      <c r="D353" s="7"/>
      <c r="E353" s="7"/>
      <c r="F353" s="8"/>
      <c r="G353" s="8"/>
      <c r="H353" s="8"/>
      <c r="I353" s="93"/>
      <c r="J353" s="93"/>
      <c r="K353" s="91"/>
      <c r="L353" s="94"/>
      <c r="M353" s="94"/>
      <c r="N353" s="101"/>
      <c r="O353" s="101"/>
      <c r="P353" s="92"/>
      <c r="Q353" s="92"/>
      <c r="R353" s="92"/>
      <c r="S353" s="92"/>
      <c r="T353" s="92"/>
      <c r="U353" s="92"/>
      <c r="V353" s="92"/>
      <c r="W353" s="92"/>
      <c r="X353" s="92"/>
    </row>
    <row r="354" spans="1:24" ht="24.75" customHeight="1" x14ac:dyDescent="0.3">
      <c r="A354" s="11"/>
      <c r="B354" s="6"/>
      <c r="C354" s="6"/>
      <c r="D354" s="7"/>
      <c r="E354" s="7"/>
      <c r="F354" s="8"/>
      <c r="G354" s="8"/>
      <c r="H354" s="8"/>
      <c r="I354" s="93"/>
      <c r="J354" s="93"/>
      <c r="K354" s="91"/>
      <c r="L354" s="94"/>
      <c r="M354" s="94"/>
      <c r="N354" s="101"/>
      <c r="O354" s="101"/>
      <c r="P354" s="92"/>
      <c r="Q354" s="92"/>
      <c r="R354" s="92"/>
      <c r="S354" s="92"/>
      <c r="T354" s="92"/>
      <c r="U354" s="92"/>
      <c r="V354" s="92"/>
      <c r="W354" s="92"/>
      <c r="X354" s="92"/>
    </row>
    <row r="355" spans="1:24" ht="24.75" customHeight="1" x14ac:dyDescent="0.3">
      <c r="A355" s="11"/>
      <c r="B355" s="6"/>
      <c r="C355" s="6"/>
      <c r="D355" s="7"/>
      <c r="E355" s="7"/>
      <c r="F355" s="8"/>
      <c r="G355" s="8"/>
      <c r="H355" s="8"/>
      <c r="I355" s="93"/>
      <c r="J355" s="93"/>
      <c r="K355" s="91"/>
      <c r="L355" s="94"/>
      <c r="M355" s="94"/>
      <c r="N355" s="101"/>
      <c r="O355" s="101"/>
      <c r="P355" s="92"/>
      <c r="Q355" s="92"/>
      <c r="R355" s="92"/>
      <c r="S355" s="92"/>
      <c r="T355" s="92"/>
      <c r="U355" s="92"/>
      <c r="V355" s="92"/>
      <c r="W355" s="92"/>
      <c r="X355" s="92"/>
    </row>
    <row r="356" spans="1:24" ht="24.75" customHeight="1" x14ac:dyDescent="0.3">
      <c r="A356" s="11"/>
      <c r="B356" s="6"/>
      <c r="C356" s="6"/>
      <c r="D356" s="7"/>
      <c r="E356" s="7"/>
      <c r="F356" s="8"/>
      <c r="G356" s="8"/>
      <c r="H356" s="8"/>
      <c r="I356" s="93"/>
      <c r="J356" s="93"/>
      <c r="K356" s="91"/>
      <c r="L356" s="94"/>
      <c r="M356" s="94"/>
      <c r="N356" s="101"/>
      <c r="O356" s="101"/>
      <c r="P356" s="92"/>
      <c r="Q356" s="92"/>
      <c r="R356" s="92"/>
      <c r="S356" s="92"/>
      <c r="T356" s="92"/>
      <c r="U356" s="92"/>
      <c r="V356" s="92"/>
      <c r="W356" s="92"/>
      <c r="X356" s="92"/>
    </row>
    <row r="357" spans="1:24" ht="24.75" customHeight="1" x14ac:dyDescent="0.3">
      <c r="A357" s="11"/>
      <c r="B357" s="6"/>
      <c r="C357" s="6"/>
      <c r="D357" s="7"/>
      <c r="E357" s="7"/>
      <c r="F357" s="8"/>
      <c r="G357" s="8"/>
      <c r="H357" s="8"/>
      <c r="I357" s="93"/>
      <c r="J357" s="93"/>
      <c r="K357" s="91"/>
      <c r="L357" s="94"/>
      <c r="M357" s="94"/>
      <c r="N357" s="101"/>
      <c r="O357" s="101"/>
      <c r="P357" s="92"/>
      <c r="Q357" s="92"/>
      <c r="R357" s="92"/>
      <c r="S357" s="92"/>
      <c r="T357" s="92"/>
      <c r="U357" s="92"/>
      <c r="V357" s="92"/>
      <c r="W357" s="92"/>
      <c r="X357" s="92"/>
    </row>
    <row r="358" spans="1:24" ht="24.75" customHeight="1" x14ac:dyDescent="0.3">
      <c r="A358" s="11"/>
      <c r="B358" s="6"/>
      <c r="C358" s="6"/>
      <c r="D358" s="7"/>
      <c r="E358" s="7"/>
      <c r="F358" s="8"/>
      <c r="G358" s="8"/>
      <c r="H358" s="8"/>
      <c r="I358" s="93"/>
      <c r="J358" s="93"/>
      <c r="K358" s="91"/>
      <c r="L358" s="94"/>
      <c r="M358" s="94"/>
      <c r="N358" s="101"/>
      <c r="O358" s="101"/>
      <c r="P358" s="92"/>
      <c r="Q358" s="92"/>
      <c r="R358" s="92"/>
      <c r="S358" s="92"/>
      <c r="T358" s="92"/>
      <c r="U358" s="92"/>
      <c r="V358" s="92"/>
      <c r="W358" s="92"/>
      <c r="X358" s="92"/>
    </row>
    <row r="359" spans="1:24" ht="24.75" customHeight="1" x14ac:dyDescent="0.3">
      <c r="A359" s="11"/>
      <c r="B359" s="6"/>
      <c r="C359" s="6"/>
      <c r="D359" s="7"/>
      <c r="E359" s="7"/>
      <c r="F359" s="8"/>
      <c r="G359" s="8"/>
      <c r="H359" s="8"/>
      <c r="I359" s="93"/>
      <c r="J359" s="93"/>
      <c r="K359" s="91"/>
      <c r="L359" s="94"/>
      <c r="M359" s="94"/>
      <c r="N359" s="101"/>
      <c r="O359" s="101"/>
      <c r="P359" s="92"/>
      <c r="Q359" s="92"/>
      <c r="R359" s="92"/>
      <c r="S359" s="92"/>
      <c r="T359" s="92"/>
      <c r="U359" s="92"/>
      <c r="V359" s="92"/>
      <c r="W359" s="92"/>
      <c r="X359" s="92"/>
    </row>
    <row r="360" spans="1:24" ht="24.75" customHeight="1" x14ac:dyDescent="0.3">
      <c r="A360" s="11"/>
      <c r="B360" s="6"/>
      <c r="C360" s="6"/>
      <c r="D360" s="7"/>
      <c r="E360" s="7"/>
      <c r="F360" s="8"/>
      <c r="G360" s="8"/>
      <c r="H360" s="8"/>
      <c r="I360" s="93"/>
      <c r="J360" s="93"/>
      <c r="K360" s="91"/>
      <c r="L360" s="94"/>
      <c r="M360" s="94"/>
      <c r="N360" s="101"/>
      <c r="O360" s="101"/>
      <c r="P360" s="92"/>
      <c r="Q360" s="92"/>
      <c r="R360" s="92"/>
      <c r="S360" s="92"/>
      <c r="T360" s="92"/>
      <c r="U360" s="92"/>
      <c r="V360" s="92"/>
      <c r="W360" s="92"/>
      <c r="X360" s="92"/>
    </row>
    <row r="361" spans="1:24" ht="24.75" customHeight="1" x14ac:dyDescent="0.3">
      <c r="A361" s="11"/>
      <c r="B361" s="6"/>
      <c r="C361" s="6"/>
      <c r="D361" s="7"/>
      <c r="E361" s="7"/>
      <c r="F361" s="8"/>
      <c r="G361" s="8"/>
      <c r="H361" s="8"/>
      <c r="I361" s="93"/>
      <c r="J361" s="93"/>
      <c r="K361" s="91"/>
      <c r="L361" s="94"/>
      <c r="M361" s="94"/>
      <c r="N361" s="101"/>
      <c r="O361" s="101"/>
      <c r="P361" s="92"/>
      <c r="Q361" s="92"/>
      <c r="R361" s="92"/>
      <c r="S361" s="92"/>
      <c r="T361" s="92"/>
      <c r="U361" s="92"/>
      <c r="V361" s="92"/>
      <c r="W361" s="92"/>
      <c r="X361" s="92"/>
    </row>
    <row r="362" spans="1:24" ht="24.75" customHeight="1" x14ac:dyDescent="0.3">
      <c r="A362" s="11"/>
      <c r="B362" s="6"/>
      <c r="C362" s="6"/>
      <c r="D362" s="7"/>
      <c r="E362" s="7"/>
      <c r="F362" s="8"/>
      <c r="G362" s="8"/>
      <c r="H362" s="8"/>
      <c r="I362" s="93"/>
      <c r="J362" s="93"/>
      <c r="K362" s="91"/>
      <c r="L362" s="94"/>
      <c r="M362" s="94"/>
      <c r="N362" s="101"/>
      <c r="O362" s="101"/>
      <c r="P362" s="92"/>
      <c r="Q362" s="92"/>
      <c r="R362" s="92"/>
      <c r="S362" s="92"/>
      <c r="T362" s="92"/>
      <c r="U362" s="92"/>
      <c r="V362" s="92"/>
      <c r="W362" s="92"/>
      <c r="X362" s="92"/>
    </row>
    <row r="363" spans="1:24" ht="24.75" customHeight="1" x14ac:dyDescent="0.3">
      <c r="A363" s="11"/>
      <c r="B363" s="6"/>
      <c r="C363" s="6"/>
      <c r="D363" s="7"/>
      <c r="E363" s="7"/>
      <c r="F363" s="8"/>
      <c r="G363" s="8"/>
      <c r="H363" s="8"/>
      <c r="I363" s="93"/>
      <c r="J363" s="93"/>
      <c r="K363" s="91"/>
      <c r="L363" s="94"/>
      <c r="M363" s="94"/>
      <c r="N363" s="101"/>
      <c r="O363" s="101"/>
      <c r="P363" s="92"/>
      <c r="Q363" s="92"/>
      <c r="R363" s="92"/>
      <c r="S363" s="92"/>
      <c r="T363" s="92"/>
      <c r="U363" s="92"/>
      <c r="V363" s="92"/>
      <c r="W363" s="92"/>
      <c r="X363" s="92"/>
    </row>
    <row r="364" spans="1:24" ht="24.75" customHeight="1" x14ac:dyDescent="0.3">
      <c r="A364" s="11"/>
      <c r="B364" s="6"/>
      <c r="C364" s="6"/>
      <c r="D364" s="7"/>
      <c r="E364" s="7"/>
      <c r="F364" s="8"/>
      <c r="G364" s="8"/>
      <c r="H364" s="8"/>
      <c r="I364" s="93"/>
      <c r="J364" s="93"/>
      <c r="K364" s="91"/>
      <c r="L364" s="94"/>
      <c r="M364" s="94"/>
      <c r="N364" s="101"/>
      <c r="O364" s="101"/>
      <c r="P364" s="92"/>
      <c r="Q364" s="92"/>
      <c r="R364" s="92"/>
      <c r="S364" s="92"/>
      <c r="T364" s="92"/>
      <c r="U364" s="92"/>
      <c r="V364" s="92"/>
      <c r="W364" s="92"/>
      <c r="X364" s="92"/>
    </row>
    <row r="365" spans="1:24" ht="24.75" customHeight="1" x14ac:dyDescent="0.3">
      <c r="A365" s="11"/>
      <c r="B365" s="6"/>
      <c r="C365" s="6"/>
      <c r="D365" s="7"/>
      <c r="E365" s="7"/>
      <c r="F365" s="8"/>
      <c r="G365" s="8"/>
      <c r="H365" s="8"/>
      <c r="I365" s="93"/>
      <c r="J365" s="93"/>
      <c r="K365" s="91"/>
      <c r="L365" s="94"/>
      <c r="M365" s="94"/>
      <c r="N365" s="101"/>
      <c r="O365" s="101"/>
      <c r="P365" s="92"/>
      <c r="Q365" s="92"/>
      <c r="R365" s="92"/>
      <c r="S365" s="92"/>
      <c r="T365" s="92"/>
      <c r="U365" s="92"/>
      <c r="V365" s="92"/>
      <c r="W365" s="92"/>
      <c r="X365" s="92"/>
    </row>
    <row r="366" spans="1:24" ht="24.75" customHeight="1" x14ac:dyDescent="0.3">
      <c r="A366" s="11"/>
      <c r="B366" s="6"/>
      <c r="C366" s="6"/>
      <c r="D366" s="7"/>
      <c r="E366" s="7"/>
      <c r="F366" s="8"/>
      <c r="G366" s="8"/>
      <c r="H366" s="8"/>
      <c r="I366" s="93"/>
      <c r="J366" s="93"/>
      <c r="K366" s="91"/>
      <c r="L366" s="94"/>
      <c r="M366" s="94"/>
      <c r="N366" s="101"/>
      <c r="O366" s="101"/>
      <c r="P366" s="92"/>
      <c r="Q366" s="92"/>
      <c r="R366" s="92"/>
      <c r="S366" s="92"/>
      <c r="T366" s="92"/>
      <c r="U366" s="92"/>
      <c r="V366" s="92"/>
      <c r="W366" s="92"/>
      <c r="X366" s="92"/>
    </row>
    <row r="367" spans="1:24" ht="24.75" customHeight="1" x14ac:dyDescent="0.3">
      <c r="A367" s="11"/>
      <c r="B367" s="6"/>
      <c r="C367" s="6"/>
      <c r="D367" s="7"/>
      <c r="E367" s="7"/>
      <c r="F367" s="8"/>
      <c r="G367" s="8"/>
      <c r="H367" s="8"/>
      <c r="I367" s="93"/>
      <c r="J367" s="93"/>
      <c r="K367" s="91"/>
      <c r="L367" s="94"/>
      <c r="M367" s="94"/>
      <c r="N367" s="101"/>
      <c r="O367" s="101"/>
      <c r="P367" s="92"/>
      <c r="Q367" s="92"/>
      <c r="R367" s="92"/>
      <c r="S367" s="92"/>
      <c r="T367" s="92"/>
      <c r="U367" s="92"/>
      <c r="V367" s="92"/>
      <c r="W367" s="92"/>
      <c r="X367" s="92"/>
    </row>
    <row r="368" spans="1:24" ht="24.75" customHeight="1" x14ac:dyDescent="0.3">
      <c r="A368" s="11"/>
      <c r="B368" s="6"/>
      <c r="C368" s="6"/>
      <c r="D368" s="7"/>
      <c r="E368" s="7"/>
      <c r="F368" s="8"/>
      <c r="G368" s="8"/>
      <c r="H368" s="8"/>
      <c r="I368" s="93"/>
      <c r="J368" s="93"/>
      <c r="K368" s="91"/>
      <c r="L368" s="94"/>
      <c r="M368" s="94"/>
      <c r="N368" s="101"/>
      <c r="O368" s="101"/>
      <c r="P368" s="92"/>
      <c r="Q368" s="92"/>
      <c r="R368" s="92"/>
      <c r="S368" s="92"/>
      <c r="T368" s="92"/>
      <c r="U368" s="92"/>
      <c r="V368" s="92"/>
      <c r="W368" s="92"/>
      <c r="X368" s="92"/>
    </row>
    <row r="369" spans="1:24" ht="24.75" customHeight="1" x14ac:dyDescent="0.3">
      <c r="A369" s="11"/>
      <c r="B369" s="6"/>
      <c r="C369" s="6"/>
      <c r="D369" s="7"/>
      <c r="E369" s="7"/>
      <c r="F369" s="8"/>
      <c r="G369" s="8"/>
      <c r="H369" s="8"/>
      <c r="I369" s="93"/>
      <c r="J369" s="93"/>
      <c r="K369" s="91"/>
      <c r="L369" s="94"/>
      <c r="M369" s="94"/>
      <c r="N369" s="101"/>
      <c r="O369" s="101"/>
      <c r="P369" s="92"/>
      <c r="Q369" s="92"/>
      <c r="R369" s="92"/>
      <c r="S369" s="92"/>
      <c r="T369" s="92"/>
      <c r="U369" s="92"/>
      <c r="V369" s="92"/>
      <c r="W369" s="92"/>
      <c r="X369" s="92"/>
    </row>
    <row r="370" spans="1:24" ht="24.75" customHeight="1" x14ac:dyDescent="0.3">
      <c r="A370" s="11"/>
      <c r="B370" s="6"/>
      <c r="C370" s="6"/>
      <c r="D370" s="7"/>
      <c r="E370" s="7"/>
      <c r="F370" s="8"/>
      <c r="G370" s="8"/>
      <c r="H370" s="8"/>
      <c r="I370" s="93"/>
      <c r="J370" s="93"/>
      <c r="K370" s="91"/>
      <c r="L370" s="94"/>
      <c r="M370" s="94"/>
      <c r="N370" s="101"/>
      <c r="O370" s="101"/>
      <c r="P370" s="92"/>
      <c r="Q370" s="92"/>
      <c r="R370" s="92"/>
      <c r="S370" s="92"/>
      <c r="T370" s="92"/>
      <c r="U370" s="92"/>
      <c r="V370" s="92"/>
      <c r="W370" s="92"/>
      <c r="X370" s="92"/>
    </row>
    <row r="371" spans="1:24" ht="24.75" customHeight="1" x14ac:dyDescent="0.3">
      <c r="A371" s="11"/>
      <c r="B371" s="6"/>
      <c r="C371" s="6"/>
      <c r="D371" s="7"/>
      <c r="E371" s="7"/>
      <c r="F371" s="8"/>
      <c r="G371" s="8"/>
      <c r="H371" s="8"/>
      <c r="I371" s="93"/>
      <c r="J371" s="93"/>
      <c r="K371" s="91"/>
      <c r="L371" s="94"/>
      <c r="M371" s="94"/>
      <c r="N371" s="101"/>
      <c r="O371" s="101"/>
      <c r="P371" s="92"/>
      <c r="Q371" s="92"/>
      <c r="R371" s="92"/>
      <c r="S371" s="92"/>
      <c r="T371" s="92"/>
      <c r="U371" s="92"/>
      <c r="V371" s="92"/>
      <c r="W371" s="92"/>
      <c r="X371" s="92"/>
    </row>
    <row r="372" spans="1:24" ht="24.75" customHeight="1" x14ac:dyDescent="0.3">
      <c r="A372" s="11"/>
      <c r="B372" s="6"/>
      <c r="C372" s="6"/>
      <c r="D372" s="7"/>
      <c r="E372" s="7"/>
      <c r="F372" s="8"/>
      <c r="G372" s="8"/>
      <c r="H372" s="8"/>
      <c r="I372" s="93"/>
      <c r="J372" s="93"/>
      <c r="K372" s="91"/>
      <c r="L372" s="94"/>
      <c r="M372" s="94"/>
      <c r="N372" s="101"/>
      <c r="O372" s="101"/>
      <c r="P372" s="92"/>
      <c r="Q372" s="92"/>
      <c r="R372" s="92"/>
      <c r="S372" s="92"/>
      <c r="T372" s="92"/>
      <c r="U372" s="92"/>
      <c r="V372" s="92"/>
      <c r="W372" s="92"/>
      <c r="X372" s="92"/>
    </row>
    <row r="373" spans="1:24" ht="24.75" customHeight="1" x14ac:dyDescent="0.3">
      <c r="A373" s="11"/>
      <c r="B373" s="6"/>
      <c r="C373" s="6"/>
      <c r="D373" s="7"/>
      <c r="E373" s="7"/>
      <c r="F373" s="8"/>
      <c r="G373" s="8"/>
      <c r="H373" s="8"/>
      <c r="I373" s="93"/>
      <c r="J373" s="93"/>
      <c r="K373" s="91"/>
      <c r="L373" s="94"/>
      <c r="M373" s="94"/>
      <c r="N373" s="101"/>
      <c r="O373" s="101"/>
      <c r="P373" s="92"/>
      <c r="Q373" s="92"/>
      <c r="R373" s="92"/>
      <c r="S373" s="92"/>
      <c r="T373" s="92"/>
      <c r="U373" s="92"/>
      <c r="V373" s="92"/>
      <c r="W373" s="92"/>
      <c r="X373" s="92"/>
    </row>
    <row r="374" spans="1:24" ht="24.75" customHeight="1" x14ac:dyDescent="0.3">
      <c r="A374" s="11"/>
      <c r="B374" s="6"/>
      <c r="C374" s="6"/>
      <c r="D374" s="7"/>
      <c r="E374" s="7"/>
      <c r="F374" s="8"/>
      <c r="G374" s="8"/>
      <c r="H374" s="8"/>
      <c r="I374" s="93"/>
      <c r="J374" s="93"/>
      <c r="K374" s="91"/>
      <c r="L374" s="94"/>
      <c r="M374" s="94"/>
      <c r="N374" s="101"/>
      <c r="O374" s="101"/>
      <c r="P374" s="92"/>
      <c r="Q374" s="92"/>
      <c r="R374" s="92"/>
      <c r="S374" s="92"/>
      <c r="T374" s="92"/>
      <c r="U374" s="92"/>
      <c r="V374" s="92"/>
      <c r="W374" s="92"/>
      <c r="X374" s="92"/>
    </row>
    <row r="375" spans="1:24" ht="24.75" customHeight="1" x14ac:dyDescent="0.3">
      <c r="A375" s="11"/>
      <c r="B375" s="6"/>
      <c r="C375" s="6"/>
      <c r="D375" s="7"/>
      <c r="E375" s="7"/>
      <c r="F375" s="8"/>
      <c r="G375" s="8"/>
      <c r="H375" s="8"/>
      <c r="I375" s="93"/>
      <c r="J375" s="93"/>
      <c r="K375" s="91"/>
      <c r="L375" s="94"/>
      <c r="M375" s="94"/>
      <c r="N375" s="101"/>
      <c r="O375" s="101"/>
      <c r="P375" s="92"/>
      <c r="Q375" s="92"/>
      <c r="R375" s="92"/>
      <c r="S375" s="92"/>
      <c r="T375" s="92"/>
      <c r="U375" s="92"/>
      <c r="V375" s="92"/>
      <c r="W375" s="92"/>
      <c r="X375" s="92"/>
    </row>
    <row r="376" spans="1:24" ht="24.75" customHeight="1" x14ac:dyDescent="0.3">
      <c r="A376" s="11"/>
      <c r="B376" s="6"/>
      <c r="C376" s="6"/>
      <c r="D376" s="7"/>
      <c r="E376" s="7"/>
      <c r="F376" s="8"/>
      <c r="G376" s="8"/>
      <c r="H376" s="8"/>
      <c r="I376" s="93"/>
      <c r="J376" s="93"/>
      <c r="K376" s="91"/>
      <c r="L376" s="94"/>
      <c r="M376" s="94"/>
      <c r="N376" s="101"/>
      <c r="O376" s="101"/>
      <c r="P376" s="92"/>
      <c r="Q376" s="92"/>
      <c r="R376" s="92"/>
      <c r="S376" s="92"/>
      <c r="T376" s="92"/>
      <c r="U376" s="92"/>
      <c r="V376" s="92"/>
      <c r="W376" s="92"/>
      <c r="X376" s="92"/>
    </row>
    <row r="377" spans="1:24" ht="24.75" customHeight="1" x14ac:dyDescent="0.3">
      <c r="A377" s="11"/>
      <c r="B377" s="6"/>
      <c r="C377" s="6"/>
      <c r="D377" s="7"/>
      <c r="E377" s="7"/>
      <c r="F377" s="8"/>
      <c r="G377" s="8"/>
      <c r="H377" s="8"/>
      <c r="I377" s="93"/>
      <c r="J377" s="93"/>
      <c r="K377" s="91"/>
      <c r="L377" s="94"/>
      <c r="M377" s="94"/>
      <c r="N377" s="101"/>
      <c r="O377" s="101"/>
      <c r="P377" s="92"/>
      <c r="Q377" s="92"/>
      <c r="R377" s="92"/>
      <c r="S377" s="92"/>
      <c r="T377" s="92"/>
      <c r="U377" s="92"/>
      <c r="V377" s="92"/>
      <c r="W377" s="92"/>
      <c r="X377" s="92"/>
    </row>
    <row r="378" spans="1:24" ht="24.75" customHeight="1" x14ac:dyDescent="0.3">
      <c r="A378" s="11"/>
      <c r="B378" s="6"/>
      <c r="C378" s="6"/>
      <c r="D378" s="7"/>
      <c r="E378" s="7"/>
      <c r="F378" s="8"/>
      <c r="G378" s="8"/>
      <c r="H378" s="8"/>
      <c r="I378" s="93"/>
      <c r="J378" s="93"/>
      <c r="K378" s="91"/>
      <c r="L378" s="94"/>
      <c r="M378" s="94"/>
      <c r="N378" s="101"/>
      <c r="O378" s="101"/>
      <c r="P378" s="92"/>
      <c r="Q378" s="92"/>
      <c r="R378" s="92"/>
      <c r="S378" s="92"/>
      <c r="T378" s="92"/>
      <c r="U378" s="92"/>
      <c r="V378" s="92"/>
      <c r="W378" s="92"/>
      <c r="X378" s="92"/>
    </row>
    <row r="379" spans="1:24" ht="24.75" customHeight="1" x14ac:dyDescent="0.3">
      <c r="A379" s="11"/>
      <c r="B379" s="6"/>
      <c r="C379" s="6"/>
      <c r="D379" s="7"/>
      <c r="E379" s="7"/>
      <c r="F379" s="8"/>
      <c r="G379" s="8"/>
      <c r="H379" s="8"/>
      <c r="I379" s="93"/>
      <c r="J379" s="93"/>
      <c r="K379" s="91"/>
      <c r="L379" s="94"/>
      <c r="M379" s="94"/>
      <c r="N379" s="101"/>
      <c r="O379" s="101"/>
      <c r="P379" s="92"/>
      <c r="Q379" s="92"/>
      <c r="R379" s="92"/>
      <c r="S379" s="92"/>
      <c r="T379" s="92"/>
      <c r="U379" s="92"/>
      <c r="V379" s="92"/>
      <c r="W379" s="92"/>
      <c r="X379" s="92"/>
    </row>
    <row r="380" spans="1:24" ht="24.75" customHeight="1" x14ac:dyDescent="0.3">
      <c r="A380" s="11"/>
      <c r="B380" s="6"/>
      <c r="C380" s="6"/>
      <c r="D380" s="7"/>
      <c r="E380" s="7"/>
      <c r="F380" s="8"/>
      <c r="G380" s="8"/>
      <c r="H380" s="8"/>
      <c r="I380" s="93"/>
      <c r="J380" s="93"/>
      <c r="K380" s="91"/>
      <c r="L380" s="94"/>
      <c r="M380" s="94"/>
      <c r="N380" s="101"/>
      <c r="O380" s="101"/>
      <c r="P380" s="92"/>
      <c r="Q380" s="92"/>
      <c r="R380" s="92"/>
      <c r="S380" s="92"/>
      <c r="T380" s="92"/>
      <c r="U380" s="92"/>
      <c r="V380" s="92"/>
      <c r="W380" s="92"/>
      <c r="X380" s="92"/>
    </row>
    <row r="381" spans="1:24" ht="24.75" customHeight="1" x14ac:dyDescent="0.3">
      <c r="A381" s="11"/>
      <c r="B381" s="6"/>
      <c r="C381" s="6"/>
      <c r="D381" s="7"/>
      <c r="E381" s="7"/>
      <c r="F381" s="8"/>
      <c r="G381" s="8"/>
      <c r="H381" s="8"/>
      <c r="I381" s="93"/>
      <c r="J381" s="93"/>
      <c r="K381" s="91"/>
      <c r="L381" s="94"/>
      <c r="M381" s="94"/>
      <c r="N381" s="101"/>
      <c r="O381" s="101"/>
      <c r="P381" s="92"/>
      <c r="Q381" s="92"/>
      <c r="R381" s="92"/>
      <c r="S381" s="92"/>
      <c r="T381" s="92"/>
      <c r="U381" s="92"/>
      <c r="V381" s="92"/>
      <c r="W381" s="92"/>
      <c r="X381" s="92"/>
    </row>
    <row r="382" spans="1:24" ht="24.75" customHeight="1" x14ac:dyDescent="0.3">
      <c r="A382" s="11"/>
      <c r="B382" s="6"/>
      <c r="C382" s="6"/>
      <c r="D382" s="7"/>
      <c r="E382" s="7"/>
      <c r="F382" s="8"/>
      <c r="G382" s="8"/>
      <c r="H382" s="8"/>
      <c r="I382" s="93"/>
      <c r="J382" s="93"/>
      <c r="K382" s="91"/>
      <c r="L382" s="94"/>
      <c r="M382" s="94"/>
      <c r="N382" s="101"/>
      <c r="O382" s="101"/>
      <c r="P382" s="92"/>
      <c r="Q382" s="92"/>
      <c r="R382" s="92"/>
      <c r="S382" s="92"/>
      <c r="T382" s="92"/>
      <c r="U382" s="92"/>
      <c r="V382" s="92"/>
      <c r="W382" s="92"/>
      <c r="X382" s="92"/>
    </row>
    <row r="383" spans="1:24" ht="24.75" customHeight="1" x14ac:dyDescent="0.3">
      <c r="A383" s="11"/>
      <c r="B383" s="6"/>
      <c r="C383" s="6"/>
      <c r="D383" s="7"/>
      <c r="E383" s="7"/>
      <c r="F383" s="8"/>
      <c r="G383" s="8"/>
      <c r="H383" s="8"/>
      <c r="I383" s="93"/>
      <c r="J383" s="93"/>
      <c r="K383" s="91"/>
      <c r="L383" s="94"/>
      <c r="M383" s="94"/>
      <c r="N383" s="101"/>
      <c r="O383" s="101"/>
      <c r="P383" s="92"/>
      <c r="Q383" s="92"/>
      <c r="R383" s="92"/>
      <c r="S383" s="92"/>
      <c r="T383" s="92"/>
      <c r="U383" s="92"/>
      <c r="V383" s="92"/>
      <c r="W383" s="92"/>
      <c r="X383" s="92"/>
    </row>
    <row r="384" spans="1:24" ht="24.75" customHeight="1" x14ac:dyDescent="0.3">
      <c r="A384" s="11"/>
      <c r="B384" s="6"/>
      <c r="C384" s="6"/>
      <c r="D384" s="7"/>
      <c r="E384" s="7"/>
      <c r="F384" s="8"/>
      <c r="G384" s="8"/>
      <c r="H384" s="8"/>
      <c r="I384" s="93"/>
      <c r="J384" s="93"/>
      <c r="K384" s="91"/>
      <c r="L384" s="94"/>
      <c r="M384" s="94"/>
      <c r="N384" s="101"/>
      <c r="O384" s="101"/>
      <c r="P384" s="92"/>
      <c r="Q384" s="92"/>
      <c r="R384" s="92"/>
      <c r="S384" s="92"/>
      <c r="T384" s="92"/>
      <c r="U384" s="92"/>
      <c r="V384" s="92"/>
      <c r="W384" s="92"/>
      <c r="X384" s="92"/>
    </row>
    <row r="385" spans="1:24" ht="24.75" customHeight="1" x14ac:dyDescent="0.3">
      <c r="A385" s="11"/>
      <c r="B385" s="6"/>
      <c r="C385" s="6"/>
      <c r="D385" s="7"/>
      <c r="E385" s="7"/>
      <c r="F385" s="8"/>
      <c r="G385" s="8"/>
      <c r="H385" s="8"/>
      <c r="I385" s="93"/>
      <c r="J385" s="93"/>
      <c r="K385" s="91"/>
      <c r="L385" s="94"/>
      <c r="M385" s="94"/>
      <c r="N385" s="101"/>
      <c r="O385" s="101"/>
      <c r="P385" s="92"/>
      <c r="Q385" s="92"/>
      <c r="R385" s="92"/>
      <c r="S385" s="92"/>
      <c r="T385" s="92"/>
      <c r="U385" s="92"/>
      <c r="V385" s="92"/>
      <c r="W385" s="92"/>
      <c r="X385" s="92"/>
    </row>
    <row r="386" spans="1:24" ht="24.75" customHeight="1" x14ac:dyDescent="0.3">
      <c r="A386" s="11"/>
      <c r="B386" s="6"/>
      <c r="C386" s="6"/>
      <c r="D386" s="7"/>
      <c r="E386" s="7"/>
      <c r="F386" s="8"/>
      <c r="G386" s="8"/>
      <c r="H386" s="8"/>
      <c r="I386" s="93"/>
      <c r="J386" s="93"/>
      <c r="K386" s="91"/>
      <c r="L386" s="94"/>
      <c r="M386" s="94"/>
      <c r="N386" s="101"/>
      <c r="O386" s="101"/>
      <c r="P386" s="92"/>
      <c r="Q386" s="92"/>
      <c r="R386" s="92"/>
      <c r="S386" s="92"/>
      <c r="T386" s="92"/>
      <c r="U386" s="92"/>
      <c r="V386" s="92"/>
      <c r="W386" s="92"/>
      <c r="X386" s="92"/>
    </row>
    <row r="387" spans="1:24" ht="24.75" customHeight="1" x14ac:dyDescent="0.3">
      <c r="A387" s="11"/>
      <c r="B387" s="6"/>
      <c r="C387" s="6"/>
      <c r="D387" s="7"/>
      <c r="E387" s="7"/>
      <c r="F387" s="8"/>
      <c r="G387" s="8"/>
      <c r="H387" s="8"/>
      <c r="I387" s="93"/>
      <c r="J387" s="93"/>
      <c r="K387" s="91"/>
      <c r="L387" s="94"/>
      <c r="M387" s="94"/>
      <c r="N387" s="101"/>
      <c r="O387" s="101"/>
      <c r="P387" s="92"/>
      <c r="Q387" s="92"/>
      <c r="R387" s="92"/>
      <c r="S387" s="92"/>
      <c r="T387" s="92"/>
      <c r="U387" s="92"/>
      <c r="V387" s="92"/>
      <c r="W387" s="92"/>
      <c r="X387" s="92"/>
    </row>
    <row r="388" spans="1:24" ht="24.75" customHeight="1" x14ac:dyDescent="0.3">
      <c r="A388" s="11"/>
      <c r="B388" s="6"/>
      <c r="C388" s="6"/>
      <c r="D388" s="7"/>
      <c r="E388" s="7"/>
      <c r="F388" s="8"/>
      <c r="G388" s="8"/>
      <c r="H388" s="8"/>
      <c r="I388" s="93"/>
      <c r="J388" s="93"/>
      <c r="K388" s="91"/>
      <c r="L388" s="94"/>
      <c r="M388" s="94"/>
      <c r="N388" s="101"/>
      <c r="O388" s="101"/>
      <c r="P388" s="92"/>
      <c r="Q388" s="92"/>
      <c r="R388" s="92"/>
      <c r="S388" s="92"/>
      <c r="T388" s="92"/>
      <c r="U388" s="92"/>
      <c r="V388" s="92"/>
      <c r="W388" s="92"/>
      <c r="X388" s="92"/>
    </row>
    <row r="389" spans="1:24" ht="24.75" customHeight="1" x14ac:dyDescent="0.3">
      <c r="A389" s="11"/>
      <c r="B389" s="6"/>
      <c r="C389" s="6"/>
      <c r="D389" s="7"/>
      <c r="E389" s="7"/>
      <c r="F389" s="8"/>
      <c r="G389" s="8"/>
      <c r="H389" s="8"/>
      <c r="I389" s="93"/>
      <c r="J389" s="93"/>
      <c r="K389" s="91"/>
      <c r="L389" s="94"/>
      <c r="M389" s="94"/>
      <c r="N389" s="101"/>
      <c r="O389" s="101"/>
      <c r="P389" s="92"/>
      <c r="Q389" s="92"/>
      <c r="R389" s="92"/>
      <c r="S389" s="92"/>
      <c r="T389" s="92"/>
      <c r="U389" s="92"/>
      <c r="V389" s="92"/>
      <c r="W389" s="92"/>
      <c r="X389" s="92"/>
    </row>
    <row r="390" spans="1:24" ht="24.75" customHeight="1" x14ac:dyDescent="0.3">
      <c r="A390" s="11"/>
      <c r="B390" s="6"/>
      <c r="C390" s="6"/>
      <c r="D390" s="7"/>
      <c r="E390" s="7"/>
      <c r="F390" s="8"/>
      <c r="G390" s="8"/>
      <c r="H390" s="8"/>
      <c r="I390" s="93"/>
      <c r="J390" s="93"/>
      <c r="K390" s="91"/>
      <c r="L390" s="94"/>
      <c r="M390" s="94"/>
      <c r="N390" s="101"/>
      <c r="O390" s="101"/>
      <c r="P390" s="92"/>
      <c r="Q390" s="92"/>
      <c r="R390" s="92"/>
      <c r="S390" s="92"/>
      <c r="T390" s="92"/>
      <c r="U390" s="92"/>
      <c r="V390" s="92"/>
      <c r="W390" s="92"/>
      <c r="X390" s="92"/>
    </row>
    <row r="391" spans="1:24" ht="24.75" customHeight="1" x14ac:dyDescent="0.3">
      <c r="A391" s="11"/>
      <c r="B391" s="6"/>
      <c r="C391" s="6"/>
      <c r="D391" s="7"/>
      <c r="E391" s="7"/>
      <c r="F391" s="8"/>
      <c r="G391" s="8"/>
      <c r="H391" s="8"/>
      <c r="I391" s="93"/>
      <c r="J391" s="93"/>
      <c r="K391" s="91"/>
      <c r="L391" s="94"/>
      <c r="M391" s="94"/>
      <c r="N391" s="101"/>
      <c r="O391" s="101"/>
      <c r="P391" s="92"/>
      <c r="Q391" s="92"/>
      <c r="R391" s="92"/>
      <c r="S391" s="92"/>
      <c r="T391" s="92"/>
      <c r="U391" s="92"/>
      <c r="V391" s="92"/>
      <c r="W391" s="92"/>
      <c r="X391" s="92"/>
    </row>
    <row r="392" spans="1:24" ht="24.75" customHeight="1" x14ac:dyDescent="0.3">
      <c r="A392" s="11"/>
      <c r="B392" s="6"/>
      <c r="C392" s="6"/>
      <c r="D392" s="7"/>
      <c r="E392" s="7"/>
      <c r="F392" s="8"/>
      <c r="G392" s="8"/>
      <c r="H392" s="8"/>
      <c r="I392" s="93"/>
      <c r="J392" s="93"/>
      <c r="K392" s="91"/>
      <c r="L392" s="94"/>
      <c r="M392" s="94"/>
      <c r="N392" s="101"/>
      <c r="O392" s="101"/>
      <c r="P392" s="92"/>
      <c r="Q392" s="92"/>
      <c r="R392" s="92"/>
      <c r="S392" s="92"/>
      <c r="T392" s="92"/>
      <c r="U392" s="92"/>
      <c r="V392" s="92"/>
      <c r="W392" s="92"/>
      <c r="X392" s="92"/>
    </row>
    <row r="393" spans="1:24" ht="24.75" customHeight="1" x14ac:dyDescent="0.3">
      <c r="A393" s="11"/>
      <c r="B393" s="6"/>
      <c r="C393" s="6"/>
      <c r="D393" s="7"/>
      <c r="E393" s="7"/>
      <c r="F393" s="8"/>
      <c r="G393" s="8"/>
      <c r="H393" s="8"/>
      <c r="I393" s="93"/>
      <c r="J393" s="93"/>
      <c r="K393" s="91"/>
      <c r="L393" s="94"/>
      <c r="M393" s="94"/>
      <c r="N393" s="101"/>
      <c r="O393" s="101"/>
      <c r="P393" s="92"/>
      <c r="Q393" s="92"/>
      <c r="R393" s="92"/>
      <c r="S393" s="92"/>
      <c r="T393" s="92"/>
      <c r="U393" s="92"/>
      <c r="V393" s="92"/>
      <c r="W393" s="92"/>
      <c r="X393" s="92"/>
    </row>
    <row r="394" spans="1:24" ht="24.75" customHeight="1" x14ac:dyDescent="0.3">
      <c r="A394" s="11"/>
      <c r="B394" s="6"/>
      <c r="C394" s="6"/>
      <c r="D394" s="7"/>
      <c r="E394" s="7"/>
      <c r="F394" s="8"/>
      <c r="G394" s="8"/>
      <c r="H394" s="8"/>
      <c r="I394" s="93"/>
      <c r="J394" s="93"/>
      <c r="K394" s="91"/>
      <c r="L394" s="94"/>
      <c r="M394" s="94"/>
      <c r="N394" s="101"/>
      <c r="O394" s="101"/>
      <c r="P394" s="92"/>
      <c r="Q394" s="92"/>
      <c r="R394" s="92"/>
      <c r="S394" s="92"/>
      <c r="T394" s="92"/>
      <c r="U394" s="92"/>
      <c r="V394" s="92"/>
      <c r="W394" s="92"/>
      <c r="X394" s="92"/>
    </row>
    <row r="395" spans="1:24" ht="24.75" customHeight="1" x14ac:dyDescent="0.3">
      <c r="A395" s="11"/>
      <c r="B395" s="6"/>
      <c r="C395" s="6"/>
      <c r="D395" s="7"/>
      <c r="E395" s="7"/>
      <c r="F395" s="8"/>
      <c r="G395" s="8"/>
      <c r="H395" s="8"/>
      <c r="I395" s="93"/>
      <c r="J395" s="93"/>
      <c r="K395" s="91"/>
      <c r="L395" s="94"/>
      <c r="M395" s="94"/>
      <c r="N395" s="101"/>
      <c r="O395" s="101"/>
      <c r="P395" s="92"/>
      <c r="Q395" s="92"/>
      <c r="R395" s="92"/>
      <c r="S395" s="92"/>
      <c r="T395" s="92"/>
      <c r="U395" s="92"/>
      <c r="V395" s="92"/>
      <c r="W395" s="92"/>
      <c r="X395" s="92"/>
    </row>
    <row r="396" spans="1:24" ht="24.75" customHeight="1" x14ac:dyDescent="0.3">
      <c r="A396" s="11"/>
      <c r="B396" s="6"/>
      <c r="C396" s="6"/>
      <c r="D396" s="7"/>
      <c r="E396" s="7"/>
      <c r="F396" s="8"/>
      <c r="G396" s="8"/>
      <c r="H396" s="8"/>
      <c r="I396" s="93"/>
      <c r="J396" s="93"/>
      <c r="K396" s="91"/>
      <c r="L396" s="94"/>
      <c r="M396" s="94"/>
      <c r="N396" s="101"/>
      <c r="O396" s="101"/>
      <c r="P396" s="92"/>
      <c r="Q396" s="92"/>
      <c r="R396" s="92"/>
      <c r="S396" s="92"/>
      <c r="T396" s="92"/>
      <c r="U396" s="92"/>
      <c r="V396" s="92"/>
      <c r="W396" s="92"/>
      <c r="X396" s="92"/>
    </row>
    <row r="397" spans="1:24" ht="24.75" customHeight="1" x14ac:dyDescent="0.3">
      <c r="A397" s="11"/>
      <c r="B397" s="6"/>
      <c r="C397" s="6"/>
      <c r="D397" s="7"/>
      <c r="E397" s="7"/>
      <c r="F397" s="8"/>
      <c r="G397" s="8"/>
      <c r="H397" s="8"/>
      <c r="I397" s="93"/>
      <c r="J397" s="93"/>
      <c r="K397" s="91"/>
      <c r="L397" s="94"/>
      <c r="M397" s="94"/>
      <c r="N397" s="101"/>
      <c r="O397" s="101"/>
      <c r="P397" s="92"/>
      <c r="Q397" s="92"/>
      <c r="R397" s="92"/>
      <c r="S397" s="92"/>
      <c r="T397" s="92"/>
      <c r="U397" s="92"/>
      <c r="V397" s="92"/>
      <c r="W397" s="92"/>
      <c r="X397" s="92"/>
    </row>
    <row r="398" spans="1:24" ht="24.75" customHeight="1" x14ac:dyDescent="0.3">
      <c r="A398" s="11"/>
      <c r="B398" s="6"/>
      <c r="C398" s="6"/>
      <c r="D398" s="7"/>
      <c r="E398" s="7"/>
      <c r="F398" s="8"/>
      <c r="G398" s="8"/>
      <c r="H398" s="8"/>
      <c r="I398" s="93"/>
      <c r="J398" s="93"/>
      <c r="K398" s="91"/>
      <c r="L398" s="94"/>
      <c r="M398" s="94"/>
      <c r="N398" s="101"/>
      <c r="O398" s="101"/>
      <c r="P398" s="92"/>
      <c r="Q398" s="92"/>
      <c r="R398" s="92"/>
      <c r="S398" s="92"/>
      <c r="T398" s="92"/>
      <c r="U398" s="92"/>
      <c r="V398" s="92"/>
      <c r="W398" s="92"/>
      <c r="X398" s="92"/>
    </row>
    <row r="399" spans="1:24" ht="24.75" customHeight="1" x14ac:dyDescent="0.3">
      <c r="A399" s="11"/>
      <c r="B399" s="6"/>
      <c r="C399" s="6"/>
      <c r="D399" s="7"/>
      <c r="E399" s="7"/>
      <c r="F399" s="8"/>
      <c r="G399" s="8"/>
      <c r="H399" s="8"/>
      <c r="I399" s="93"/>
      <c r="J399" s="93"/>
      <c r="K399" s="91"/>
      <c r="L399" s="94"/>
      <c r="M399" s="94"/>
      <c r="N399" s="101"/>
      <c r="O399" s="101"/>
      <c r="P399" s="92"/>
      <c r="Q399" s="92"/>
      <c r="R399" s="92"/>
      <c r="S399" s="92"/>
      <c r="T399" s="92"/>
      <c r="U399" s="92"/>
      <c r="V399" s="92"/>
      <c r="W399" s="92"/>
      <c r="X399" s="92"/>
    </row>
    <row r="400" spans="1:24" ht="24.75" customHeight="1" x14ac:dyDescent="0.3">
      <c r="A400" s="11"/>
      <c r="B400" s="6"/>
      <c r="C400" s="6"/>
      <c r="D400" s="7"/>
      <c r="E400" s="7"/>
      <c r="F400" s="8"/>
      <c r="G400" s="8"/>
      <c r="H400" s="8"/>
      <c r="I400" s="93"/>
      <c r="J400" s="93"/>
      <c r="K400" s="91"/>
      <c r="L400" s="94"/>
      <c r="M400" s="94"/>
      <c r="N400" s="101"/>
      <c r="O400" s="101"/>
      <c r="P400" s="92"/>
      <c r="Q400" s="92"/>
      <c r="R400" s="92"/>
      <c r="S400" s="92"/>
      <c r="T400" s="92"/>
      <c r="U400" s="92"/>
      <c r="V400" s="92"/>
      <c r="W400" s="92"/>
      <c r="X400" s="92"/>
    </row>
    <row r="401" spans="1:24" ht="24.75" customHeight="1" x14ac:dyDescent="0.3">
      <c r="A401" s="11"/>
      <c r="B401" s="6"/>
      <c r="C401" s="6"/>
      <c r="D401" s="7"/>
      <c r="E401" s="7"/>
      <c r="F401" s="8"/>
      <c r="G401" s="8"/>
      <c r="H401" s="8"/>
      <c r="I401" s="93"/>
      <c r="J401" s="93"/>
      <c r="K401" s="91"/>
      <c r="L401" s="94"/>
      <c r="M401" s="94"/>
      <c r="N401" s="101"/>
      <c r="O401" s="101"/>
      <c r="P401" s="92"/>
      <c r="Q401" s="92"/>
      <c r="R401" s="92"/>
      <c r="S401" s="92"/>
      <c r="T401" s="92"/>
      <c r="U401" s="92"/>
      <c r="V401" s="92"/>
      <c r="W401" s="92"/>
      <c r="X401" s="92"/>
    </row>
    <row r="402" spans="1:24" ht="24.75" customHeight="1" x14ac:dyDescent="0.3">
      <c r="A402" s="11"/>
      <c r="B402" s="6"/>
      <c r="C402" s="6"/>
      <c r="D402" s="7"/>
      <c r="E402" s="7"/>
      <c r="F402" s="8"/>
      <c r="G402" s="8"/>
      <c r="H402" s="8"/>
      <c r="I402" s="93"/>
      <c r="J402" s="93"/>
      <c r="K402" s="91"/>
      <c r="L402" s="94"/>
      <c r="M402" s="94"/>
      <c r="N402" s="101"/>
      <c r="O402" s="101"/>
      <c r="P402" s="92"/>
      <c r="Q402" s="92"/>
      <c r="R402" s="92"/>
      <c r="S402" s="92"/>
      <c r="T402" s="92"/>
      <c r="U402" s="92"/>
      <c r="V402" s="92"/>
      <c r="W402" s="92"/>
      <c r="X402" s="92"/>
    </row>
    <row r="403" spans="1:24" ht="24.75" customHeight="1" x14ac:dyDescent="0.3">
      <c r="A403" s="11"/>
      <c r="B403" s="6"/>
      <c r="C403" s="6"/>
      <c r="D403" s="7"/>
      <c r="E403" s="7"/>
      <c r="F403" s="8"/>
      <c r="G403" s="8"/>
      <c r="H403" s="8"/>
      <c r="I403" s="93"/>
      <c r="J403" s="93"/>
      <c r="K403" s="91"/>
      <c r="L403" s="94"/>
      <c r="M403" s="94"/>
      <c r="N403" s="101"/>
      <c r="O403" s="101"/>
      <c r="P403" s="92"/>
      <c r="Q403" s="92"/>
      <c r="R403" s="92"/>
      <c r="S403" s="92"/>
      <c r="T403" s="92"/>
      <c r="U403" s="92"/>
      <c r="V403" s="92"/>
      <c r="W403" s="92"/>
      <c r="X403" s="92"/>
    </row>
    <row r="404" spans="1:24" ht="24.75" customHeight="1" x14ac:dyDescent="0.3">
      <c r="A404" s="11"/>
      <c r="B404" s="6"/>
      <c r="C404" s="6"/>
      <c r="D404" s="7"/>
      <c r="E404" s="7"/>
      <c r="F404" s="8"/>
      <c r="G404" s="8"/>
      <c r="H404" s="8"/>
      <c r="I404" s="93"/>
      <c r="J404" s="93"/>
      <c r="K404" s="91"/>
      <c r="L404" s="94"/>
      <c r="M404" s="94"/>
      <c r="N404" s="101"/>
      <c r="O404" s="101"/>
      <c r="P404" s="92"/>
      <c r="Q404" s="92"/>
      <c r="R404" s="92"/>
      <c r="S404" s="92"/>
      <c r="T404" s="92"/>
      <c r="U404" s="92"/>
      <c r="V404" s="92"/>
      <c r="W404" s="92"/>
      <c r="X404" s="92"/>
    </row>
    <row r="405" spans="1:24" ht="24.75" customHeight="1" x14ac:dyDescent="0.3">
      <c r="A405" s="11"/>
      <c r="B405" s="6"/>
      <c r="C405" s="6"/>
      <c r="D405" s="7"/>
      <c r="E405" s="7"/>
      <c r="F405" s="8"/>
      <c r="G405" s="8"/>
      <c r="H405" s="8"/>
      <c r="I405" s="93"/>
      <c r="J405" s="93"/>
      <c r="K405" s="91"/>
      <c r="L405" s="94"/>
      <c r="M405" s="94"/>
      <c r="N405" s="101"/>
      <c r="O405" s="101"/>
      <c r="P405" s="92"/>
      <c r="Q405" s="92"/>
      <c r="R405" s="92"/>
      <c r="S405" s="92"/>
      <c r="T405" s="92"/>
      <c r="U405" s="92"/>
      <c r="V405" s="92"/>
      <c r="W405" s="92"/>
      <c r="X405" s="92"/>
    </row>
    <row r="406" spans="1:24" ht="24.75" customHeight="1" x14ac:dyDescent="0.3">
      <c r="A406" s="11"/>
      <c r="B406" s="6"/>
      <c r="C406" s="6"/>
      <c r="D406" s="7"/>
      <c r="E406" s="7"/>
      <c r="F406" s="8"/>
      <c r="G406" s="8"/>
      <c r="H406" s="8"/>
      <c r="I406" s="93"/>
      <c r="J406" s="93"/>
      <c r="K406" s="91"/>
      <c r="L406" s="94"/>
      <c r="M406" s="94"/>
      <c r="N406" s="101"/>
      <c r="O406" s="101"/>
      <c r="P406" s="92"/>
      <c r="Q406" s="92"/>
      <c r="R406" s="92"/>
      <c r="S406" s="92"/>
      <c r="T406" s="92"/>
      <c r="U406" s="92"/>
      <c r="V406" s="92"/>
      <c r="W406" s="92"/>
      <c r="X406" s="92"/>
    </row>
    <row r="407" spans="1:24" ht="24.75" customHeight="1" x14ac:dyDescent="0.3">
      <c r="A407" s="11"/>
      <c r="B407" s="6"/>
      <c r="C407" s="6"/>
      <c r="D407" s="7"/>
      <c r="E407" s="7"/>
      <c r="F407" s="8"/>
      <c r="G407" s="8"/>
      <c r="H407" s="8"/>
      <c r="I407" s="93"/>
      <c r="J407" s="93"/>
      <c r="K407" s="91"/>
      <c r="L407" s="94"/>
      <c r="M407" s="94"/>
      <c r="N407" s="101"/>
      <c r="O407" s="101"/>
      <c r="P407" s="92"/>
      <c r="Q407" s="92"/>
      <c r="R407" s="92"/>
      <c r="S407" s="92"/>
      <c r="T407" s="92"/>
      <c r="U407" s="92"/>
      <c r="V407" s="92"/>
      <c r="W407" s="92"/>
      <c r="X407" s="92"/>
    </row>
    <row r="408" spans="1:24" ht="24.75" customHeight="1" x14ac:dyDescent="0.3">
      <c r="A408" s="11"/>
      <c r="B408" s="6"/>
      <c r="C408" s="6"/>
      <c r="D408" s="7"/>
      <c r="E408" s="7"/>
      <c r="F408" s="8"/>
      <c r="G408" s="8"/>
      <c r="H408" s="8"/>
      <c r="I408" s="93"/>
      <c r="J408" s="93"/>
      <c r="K408" s="91"/>
      <c r="L408" s="94"/>
      <c r="M408" s="94"/>
      <c r="N408" s="101"/>
      <c r="O408" s="101"/>
      <c r="P408" s="92"/>
      <c r="Q408" s="92"/>
      <c r="R408" s="92"/>
      <c r="S408" s="92"/>
      <c r="T408" s="92"/>
      <c r="U408" s="92"/>
      <c r="V408" s="92"/>
      <c r="W408" s="92"/>
      <c r="X408" s="92"/>
    </row>
    <row r="409" spans="1:24" ht="24.75" customHeight="1" x14ac:dyDescent="0.3">
      <c r="A409" s="11"/>
      <c r="B409" s="6"/>
      <c r="C409" s="6"/>
      <c r="D409" s="7"/>
      <c r="E409" s="7"/>
      <c r="F409" s="8"/>
      <c r="G409" s="8"/>
      <c r="H409" s="8"/>
      <c r="I409" s="93"/>
      <c r="J409" s="93"/>
      <c r="K409" s="91"/>
      <c r="L409" s="94"/>
      <c r="M409" s="94"/>
      <c r="N409" s="101"/>
      <c r="O409" s="101"/>
      <c r="P409" s="92"/>
      <c r="Q409" s="92"/>
      <c r="R409" s="92"/>
      <c r="S409" s="92"/>
      <c r="T409" s="92"/>
      <c r="U409" s="92"/>
      <c r="V409" s="92"/>
      <c r="W409" s="92"/>
      <c r="X409" s="92"/>
    </row>
    <row r="410" spans="1:24" ht="24.75" customHeight="1" x14ac:dyDescent="0.3">
      <c r="A410" s="11"/>
      <c r="B410" s="6"/>
      <c r="C410" s="6"/>
      <c r="D410" s="7"/>
      <c r="E410" s="7"/>
      <c r="F410" s="8"/>
      <c r="G410" s="8"/>
      <c r="H410" s="8"/>
      <c r="I410" s="93"/>
      <c r="J410" s="93"/>
      <c r="K410" s="91"/>
      <c r="L410" s="94"/>
      <c r="M410" s="94"/>
      <c r="N410" s="101"/>
      <c r="O410" s="101"/>
      <c r="P410" s="92"/>
      <c r="Q410" s="92"/>
      <c r="R410" s="92"/>
      <c r="S410" s="92"/>
      <c r="T410" s="92"/>
      <c r="U410" s="92"/>
      <c r="V410" s="92"/>
      <c r="W410" s="92"/>
      <c r="X410" s="92"/>
    </row>
    <row r="411" spans="1:24" ht="24.75" customHeight="1" x14ac:dyDescent="0.3">
      <c r="A411" s="11"/>
      <c r="B411" s="6"/>
      <c r="C411" s="6"/>
      <c r="D411" s="7"/>
      <c r="E411" s="7"/>
      <c r="F411" s="8"/>
      <c r="G411" s="8"/>
      <c r="H411" s="8"/>
      <c r="I411" s="93"/>
      <c r="J411" s="93"/>
      <c r="K411" s="91"/>
      <c r="L411" s="94"/>
      <c r="M411" s="94"/>
      <c r="N411" s="101"/>
      <c r="O411" s="101"/>
      <c r="P411" s="92"/>
      <c r="Q411" s="92"/>
      <c r="R411" s="92"/>
      <c r="S411" s="92"/>
      <c r="T411" s="92"/>
      <c r="U411" s="92"/>
      <c r="V411" s="92"/>
      <c r="W411" s="92"/>
      <c r="X411" s="92"/>
    </row>
    <row r="412" spans="1:24" ht="24.75" customHeight="1" x14ac:dyDescent="0.3">
      <c r="A412" s="11"/>
      <c r="B412" s="6"/>
      <c r="C412" s="6"/>
      <c r="D412" s="7"/>
      <c r="E412" s="7"/>
      <c r="F412" s="8"/>
      <c r="G412" s="8"/>
      <c r="H412" s="8"/>
      <c r="I412" s="93"/>
      <c r="J412" s="93"/>
      <c r="K412" s="91"/>
      <c r="L412" s="94"/>
      <c r="M412" s="94"/>
      <c r="N412" s="101"/>
      <c r="O412" s="101"/>
      <c r="P412" s="92"/>
      <c r="Q412" s="92"/>
      <c r="R412" s="92"/>
      <c r="S412" s="92"/>
      <c r="T412" s="92"/>
      <c r="U412" s="92"/>
      <c r="V412" s="92"/>
      <c r="W412" s="92"/>
      <c r="X412" s="92"/>
    </row>
    <row r="413" spans="1:24" ht="24.75" customHeight="1" x14ac:dyDescent="0.3">
      <c r="A413" s="11"/>
      <c r="B413" s="6"/>
      <c r="C413" s="6"/>
      <c r="D413" s="7"/>
      <c r="E413" s="7"/>
      <c r="F413" s="8"/>
      <c r="G413" s="8"/>
      <c r="H413" s="8"/>
      <c r="I413" s="93"/>
      <c r="J413" s="93"/>
      <c r="K413" s="91"/>
      <c r="L413" s="94"/>
      <c r="M413" s="94"/>
      <c r="N413" s="101"/>
      <c r="O413" s="101"/>
      <c r="P413" s="92"/>
      <c r="Q413" s="92"/>
      <c r="R413" s="92"/>
      <c r="S413" s="92"/>
      <c r="T413" s="92"/>
      <c r="U413" s="92"/>
      <c r="V413" s="92"/>
      <c r="W413" s="92"/>
      <c r="X413" s="92"/>
    </row>
    <row r="414" spans="1:24" ht="24.75" customHeight="1" x14ac:dyDescent="0.3">
      <c r="A414" s="11"/>
      <c r="B414" s="6"/>
      <c r="C414" s="6"/>
      <c r="D414" s="7"/>
      <c r="E414" s="7"/>
      <c r="F414" s="8"/>
      <c r="G414" s="8"/>
      <c r="H414" s="8"/>
      <c r="I414" s="93"/>
      <c r="J414" s="93"/>
      <c r="K414" s="91"/>
      <c r="L414" s="94"/>
      <c r="M414" s="94"/>
      <c r="N414" s="101"/>
      <c r="O414" s="101"/>
      <c r="P414" s="92"/>
      <c r="Q414" s="92"/>
      <c r="R414" s="92"/>
      <c r="S414" s="92"/>
      <c r="T414" s="92"/>
      <c r="U414" s="92"/>
      <c r="V414" s="92"/>
      <c r="W414" s="92"/>
      <c r="X414" s="92"/>
    </row>
    <row r="415" spans="1:24" ht="24.75" customHeight="1" x14ac:dyDescent="0.3">
      <c r="A415" s="11"/>
      <c r="B415" s="6"/>
      <c r="C415" s="6"/>
      <c r="D415" s="7"/>
      <c r="E415" s="7"/>
      <c r="F415" s="8"/>
      <c r="G415" s="8"/>
      <c r="H415" s="8"/>
      <c r="I415" s="93"/>
      <c r="J415" s="93"/>
      <c r="K415" s="91"/>
      <c r="L415" s="94"/>
      <c r="M415" s="94"/>
      <c r="N415" s="101"/>
      <c r="O415" s="101"/>
      <c r="P415" s="92"/>
      <c r="Q415" s="92"/>
      <c r="R415" s="92"/>
      <c r="S415" s="92"/>
      <c r="T415" s="92"/>
      <c r="U415" s="92"/>
      <c r="V415" s="92"/>
      <c r="W415" s="92"/>
      <c r="X415" s="92"/>
    </row>
    <row r="416" spans="1:24" ht="24.75" customHeight="1" x14ac:dyDescent="0.3">
      <c r="A416" s="11"/>
      <c r="B416" s="6"/>
      <c r="C416" s="6"/>
      <c r="D416" s="7"/>
      <c r="E416" s="7"/>
      <c r="F416" s="8"/>
      <c r="G416" s="8"/>
      <c r="H416" s="8"/>
      <c r="I416" s="93"/>
      <c r="J416" s="93"/>
      <c r="K416" s="91"/>
      <c r="L416" s="94"/>
      <c r="M416" s="94"/>
      <c r="N416" s="101"/>
      <c r="O416" s="101"/>
      <c r="P416" s="92"/>
      <c r="Q416" s="92"/>
      <c r="R416" s="92"/>
      <c r="S416" s="92"/>
      <c r="T416" s="92"/>
      <c r="U416" s="92"/>
      <c r="V416" s="92"/>
      <c r="W416" s="92"/>
      <c r="X416" s="92"/>
    </row>
    <row r="417" spans="1:24" ht="24.75" customHeight="1" x14ac:dyDescent="0.3">
      <c r="A417" s="11"/>
      <c r="B417" s="6"/>
      <c r="C417" s="6"/>
      <c r="D417" s="7"/>
      <c r="E417" s="7"/>
      <c r="F417" s="8"/>
      <c r="G417" s="8"/>
      <c r="H417" s="8"/>
      <c r="I417" s="93"/>
      <c r="J417" s="93"/>
      <c r="K417" s="91"/>
      <c r="L417" s="94"/>
      <c r="M417" s="94"/>
      <c r="N417" s="101"/>
      <c r="O417" s="101"/>
      <c r="P417" s="92"/>
      <c r="Q417" s="92"/>
      <c r="R417" s="92"/>
      <c r="S417" s="92"/>
      <c r="T417" s="92"/>
      <c r="U417" s="92"/>
      <c r="V417" s="92"/>
      <c r="W417" s="92"/>
      <c r="X417" s="92"/>
    </row>
    <row r="418" spans="1:24" ht="24.75" customHeight="1" x14ac:dyDescent="0.3">
      <c r="A418" s="11"/>
      <c r="B418" s="6"/>
      <c r="C418" s="6"/>
      <c r="D418" s="7"/>
      <c r="E418" s="7"/>
      <c r="F418" s="8"/>
      <c r="G418" s="8"/>
      <c r="H418" s="8"/>
      <c r="I418" s="93"/>
      <c r="J418" s="93"/>
      <c r="K418" s="91"/>
      <c r="L418" s="94"/>
      <c r="M418" s="94"/>
      <c r="N418" s="101"/>
      <c r="O418" s="101"/>
      <c r="P418" s="92"/>
      <c r="Q418" s="92"/>
      <c r="R418" s="92"/>
      <c r="S418" s="92"/>
      <c r="T418" s="92"/>
      <c r="U418" s="92"/>
      <c r="V418" s="92"/>
      <c r="W418" s="92"/>
      <c r="X418" s="92"/>
    </row>
    <row r="419" spans="1:24" ht="24.75" customHeight="1" x14ac:dyDescent="0.3">
      <c r="A419" s="11"/>
      <c r="B419" s="6"/>
      <c r="C419" s="6"/>
      <c r="D419" s="7"/>
      <c r="E419" s="7"/>
      <c r="F419" s="8"/>
      <c r="G419" s="8"/>
      <c r="H419" s="8"/>
      <c r="I419" s="93"/>
      <c r="J419" s="93"/>
      <c r="K419" s="91"/>
      <c r="L419" s="94"/>
      <c r="M419" s="94"/>
      <c r="N419" s="101"/>
      <c r="O419" s="101"/>
      <c r="P419" s="92"/>
      <c r="Q419" s="92"/>
      <c r="R419" s="92"/>
      <c r="S419" s="92"/>
      <c r="T419" s="92"/>
      <c r="U419" s="92"/>
      <c r="V419" s="92"/>
      <c r="W419" s="92"/>
      <c r="X419" s="92"/>
    </row>
    <row r="420" spans="1:24" ht="24.75" customHeight="1" x14ac:dyDescent="0.3">
      <c r="A420" s="11"/>
      <c r="B420" s="6"/>
      <c r="C420" s="6"/>
      <c r="D420" s="7"/>
      <c r="E420" s="7"/>
      <c r="F420" s="8"/>
      <c r="G420" s="8"/>
      <c r="H420" s="8"/>
      <c r="I420" s="93"/>
      <c r="J420" s="93"/>
      <c r="K420" s="91"/>
      <c r="L420" s="94"/>
      <c r="M420" s="94"/>
      <c r="N420" s="101"/>
      <c r="O420" s="101"/>
      <c r="P420" s="92"/>
      <c r="Q420" s="92"/>
      <c r="R420" s="92"/>
      <c r="S420" s="92"/>
      <c r="T420" s="92"/>
      <c r="U420" s="92"/>
      <c r="V420" s="92"/>
      <c r="W420" s="92"/>
      <c r="X420" s="92"/>
    </row>
    <row r="421" spans="1:24" ht="24.75" customHeight="1" x14ac:dyDescent="0.3">
      <c r="A421" s="11"/>
      <c r="B421" s="6"/>
      <c r="C421" s="6"/>
      <c r="D421" s="7"/>
      <c r="E421" s="7"/>
      <c r="F421" s="8"/>
      <c r="G421" s="8"/>
      <c r="H421" s="8"/>
      <c r="I421" s="93"/>
      <c r="J421" s="93"/>
      <c r="K421" s="91"/>
      <c r="L421" s="94"/>
      <c r="M421" s="94"/>
      <c r="N421" s="101"/>
      <c r="O421" s="101"/>
      <c r="P421" s="92"/>
      <c r="Q421" s="92"/>
      <c r="R421" s="92"/>
      <c r="S421" s="92"/>
      <c r="T421" s="92"/>
      <c r="U421" s="92"/>
      <c r="V421" s="92"/>
      <c r="W421" s="92"/>
      <c r="X421" s="92"/>
    </row>
    <row r="422" spans="1:24" ht="24.75" customHeight="1" x14ac:dyDescent="0.3">
      <c r="A422" s="11"/>
      <c r="B422" s="6"/>
      <c r="C422" s="6"/>
      <c r="D422" s="7"/>
      <c r="E422" s="7"/>
      <c r="F422" s="8"/>
      <c r="G422" s="8"/>
      <c r="H422" s="8"/>
      <c r="I422" s="93"/>
      <c r="J422" s="93"/>
      <c r="K422" s="91"/>
      <c r="L422" s="94"/>
      <c r="M422" s="94"/>
      <c r="N422" s="101"/>
      <c r="O422" s="101"/>
      <c r="P422" s="92"/>
      <c r="Q422" s="92"/>
      <c r="R422" s="92"/>
      <c r="S422" s="92"/>
      <c r="T422" s="92"/>
      <c r="U422" s="92"/>
      <c r="V422" s="92"/>
      <c r="W422" s="92"/>
      <c r="X422" s="92"/>
    </row>
    <row r="423" spans="1:24" ht="24.75" customHeight="1" x14ac:dyDescent="0.3">
      <c r="A423" s="11"/>
      <c r="B423" s="6"/>
      <c r="C423" s="6"/>
      <c r="D423" s="7"/>
      <c r="E423" s="7"/>
      <c r="F423" s="8"/>
      <c r="G423" s="8"/>
      <c r="H423" s="8"/>
      <c r="I423" s="93"/>
      <c r="J423" s="93"/>
      <c r="K423" s="91"/>
      <c r="L423" s="94"/>
      <c r="M423" s="94"/>
      <c r="N423" s="101"/>
      <c r="O423" s="101"/>
      <c r="P423" s="92"/>
      <c r="Q423" s="92"/>
      <c r="R423" s="92"/>
      <c r="S423" s="92"/>
      <c r="T423" s="92"/>
      <c r="U423" s="92"/>
      <c r="V423" s="92"/>
      <c r="W423" s="92"/>
      <c r="X423" s="92"/>
    </row>
    <row r="424" spans="1:24" ht="24.75" customHeight="1" x14ac:dyDescent="0.3">
      <c r="A424" s="11"/>
      <c r="B424" s="6"/>
      <c r="C424" s="6"/>
      <c r="D424" s="7"/>
      <c r="E424" s="7"/>
      <c r="F424" s="8"/>
      <c r="G424" s="8"/>
      <c r="H424" s="8"/>
      <c r="I424" s="93"/>
      <c r="J424" s="93"/>
      <c r="K424" s="91"/>
      <c r="L424" s="94"/>
      <c r="M424" s="94"/>
      <c r="N424" s="101"/>
      <c r="O424" s="101"/>
      <c r="P424" s="92"/>
      <c r="Q424" s="92"/>
      <c r="R424" s="92"/>
      <c r="S424" s="92"/>
      <c r="T424" s="92"/>
      <c r="U424" s="92"/>
      <c r="V424" s="92"/>
      <c r="W424" s="92"/>
      <c r="X424" s="92"/>
    </row>
    <row r="425" spans="1:24" ht="24.75" customHeight="1" x14ac:dyDescent="0.3">
      <c r="A425" s="11"/>
      <c r="B425" s="6"/>
      <c r="C425" s="6"/>
      <c r="D425" s="7"/>
      <c r="E425" s="7"/>
      <c r="F425" s="8"/>
      <c r="G425" s="8"/>
      <c r="H425" s="8"/>
      <c r="I425" s="93"/>
      <c r="J425" s="93"/>
      <c r="K425" s="91"/>
      <c r="L425" s="94"/>
      <c r="M425" s="94"/>
      <c r="N425" s="101"/>
      <c r="O425" s="101"/>
      <c r="P425" s="92"/>
      <c r="Q425" s="92"/>
      <c r="R425" s="92"/>
      <c r="S425" s="92"/>
      <c r="T425" s="92"/>
      <c r="U425" s="92"/>
      <c r="V425" s="92"/>
      <c r="W425" s="92"/>
      <c r="X425" s="92"/>
    </row>
    <row r="426" spans="1:24" ht="24.75" customHeight="1" x14ac:dyDescent="0.3">
      <c r="A426" s="11"/>
      <c r="B426" s="6"/>
      <c r="C426" s="6"/>
      <c r="D426" s="7"/>
      <c r="E426" s="7"/>
      <c r="F426" s="8"/>
      <c r="G426" s="8"/>
      <c r="H426" s="8"/>
      <c r="I426" s="93"/>
      <c r="J426" s="93"/>
      <c r="K426" s="91"/>
      <c r="L426" s="94"/>
      <c r="M426" s="94"/>
      <c r="N426" s="101"/>
      <c r="O426" s="101"/>
      <c r="P426" s="92"/>
      <c r="Q426" s="92"/>
      <c r="R426" s="92"/>
      <c r="S426" s="92"/>
      <c r="T426" s="92"/>
      <c r="U426" s="92"/>
      <c r="V426" s="92"/>
      <c r="W426" s="92"/>
      <c r="X426" s="92"/>
    </row>
    <row r="427" spans="1:24" ht="24.75" customHeight="1" x14ac:dyDescent="0.3">
      <c r="A427" s="11"/>
      <c r="B427" s="6"/>
      <c r="C427" s="6"/>
      <c r="D427" s="7"/>
      <c r="E427" s="7"/>
      <c r="F427" s="8"/>
      <c r="G427" s="8"/>
      <c r="H427" s="8"/>
      <c r="I427" s="93"/>
      <c r="J427" s="93"/>
      <c r="K427" s="91"/>
      <c r="L427" s="94"/>
      <c r="M427" s="94"/>
      <c r="N427" s="101"/>
      <c r="O427" s="101"/>
      <c r="P427" s="92"/>
      <c r="Q427" s="92"/>
      <c r="R427" s="92"/>
      <c r="S427" s="92"/>
      <c r="T427" s="92"/>
      <c r="U427" s="92"/>
      <c r="V427" s="92"/>
      <c r="W427" s="92"/>
      <c r="X427" s="92"/>
    </row>
    <row r="428" spans="1:24" ht="24.75" customHeight="1" x14ac:dyDescent="0.3">
      <c r="A428" s="11"/>
      <c r="B428" s="6"/>
      <c r="C428" s="6"/>
      <c r="D428" s="7"/>
      <c r="E428" s="7"/>
      <c r="F428" s="8"/>
      <c r="G428" s="8"/>
      <c r="H428" s="8"/>
      <c r="I428" s="93"/>
      <c r="J428" s="93"/>
      <c r="K428" s="91"/>
      <c r="L428" s="94"/>
      <c r="M428" s="94"/>
      <c r="N428" s="101"/>
      <c r="O428" s="101"/>
      <c r="P428" s="92"/>
      <c r="Q428" s="92"/>
      <c r="R428" s="92"/>
      <c r="S428" s="92"/>
      <c r="T428" s="92"/>
      <c r="U428" s="92"/>
      <c r="V428" s="92"/>
      <c r="W428" s="92"/>
      <c r="X428" s="92"/>
    </row>
    <row r="429" spans="1:24" ht="24.75" customHeight="1" x14ac:dyDescent="0.3">
      <c r="A429" s="11"/>
      <c r="B429" s="6"/>
      <c r="C429" s="6"/>
      <c r="D429" s="7"/>
      <c r="E429" s="7"/>
      <c r="F429" s="8"/>
      <c r="G429" s="8"/>
      <c r="H429" s="8"/>
      <c r="I429" s="93"/>
      <c r="J429" s="93"/>
      <c r="K429" s="91"/>
      <c r="L429" s="94"/>
      <c r="M429" s="94"/>
      <c r="N429" s="101"/>
      <c r="O429" s="101"/>
      <c r="P429" s="92"/>
      <c r="Q429" s="92"/>
      <c r="R429" s="92"/>
      <c r="S429" s="92"/>
      <c r="T429" s="92"/>
      <c r="U429" s="92"/>
      <c r="V429" s="92"/>
      <c r="W429" s="92"/>
      <c r="X429" s="92"/>
    </row>
    <row r="430" spans="1:24" ht="24.75" customHeight="1" x14ac:dyDescent="0.3">
      <c r="A430" s="11"/>
      <c r="B430" s="6"/>
      <c r="C430" s="6"/>
      <c r="D430" s="7"/>
      <c r="E430" s="7"/>
      <c r="F430" s="8"/>
      <c r="G430" s="8"/>
      <c r="H430" s="8"/>
      <c r="I430" s="93"/>
      <c r="J430" s="93"/>
      <c r="K430" s="91"/>
      <c r="L430" s="94"/>
      <c r="M430" s="94"/>
      <c r="N430" s="101"/>
      <c r="O430" s="101"/>
      <c r="P430" s="92"/>
      <c r="Q430" s="92"/>
      <c r="R430" s="92"/>
      <c r="S430" s="92"/>
      <c r="T430" s="92"/>
      <c r="U430" s="92"/>
      <c r="V430" s="92"/>
      <c r="W430" s="92"/>
      <c r="X430" s="92"/>
    </row>
    <row r="431" spans="1:24" ht="24.75" customHeight="1" x14ac:dyDescent="0.3">
      <c r="A431" s="11"/>
      <c r="B431" s="6"/>
      <c r="C431" s="6"/>
      <c r="D431" s="7"/>
      <c r="E431" s="7"/>
      <c r="F431" s="8"/>
      <c r="G431" s="8"/>
      <c r="H431" s="8"/>
      <c r="I431" s="93"/>
      <c r="J431" s="93"/>
      <c r="K431" s="91"/>
      <c r="L431" s="94"/>
      <c r="M431" s="94"/>
      <c r="N431" s="101"/>
      <c r="O431" s="101"/>
      <c r="P431" s="92"/>
      <c r="Q431" s="92"/>
      <c r="R431" s="92"/>
      <c r="S431" s="92"/>
      <c r="T431" s="92"/>
      <c r="U431" s="92"/>
      <c r="V431" s="92"/>
      <c r="W431" s="92"/>
      <c r="X431" s="92"/>
    </row>
    <row r="432" spans="1:24" ht="24.75" customHeight="1" x14ac:dyDescent="0.3">
      <c r="A432" s="11"/>
      <c r="B432" s="6"/>
      <c r="C432" s="6"/>
      <c r="D432" s="7"/>
      <c r="E432" s="7"/>
      <c r="F432" s="8"/>
      <c r="G432" s="8"/>
      <c r="H432" s="8"/>
      <c r="I432" s="93"/>
      <c r="J432" s="93"/>
      <c r="K432" s="91"/>
      <c r="L432" s="94"/>
      <c r="M432" s="94"/>
      <c r="N432" s="101"/>
      <c r="O432" s="101"/>
      <c r="P432" s="92"/>
      <c r="Q432" s="92"/>
      <c r="R432" s="92"/>
      <c r="S432" s="92"/>
      <c r="T432" s="92"/>
      <c r="U432" s="92"/>
      <c r="V432" s="92"/>
      <c r="W432" s="92"/>
      <c r="X432" s="92"/>
    </row>
    <row r="433" spans="1:24" ht="24.75" customHeight="1" x14ac:dyDescent="0.3">
      <c r="A433" s="11"/>
      <c r="B433" s="6"/>
      <c r="C433" s="6"/>
      <c r="D433" s="7"/>
      <c r="E433" s="7"/>
      <c r="F433" s="8"/>
      <c r="G433" s="8"/>
      <c r="H433" s="8"/>
      <c r="I433" s="93"/>
      <c r="J433" s="93"/>
      <c r="K433" s="91"/>
      <c r="L433" s="94"/>
      <c r="M433" s="94"/>
      <c r="N433" s="101"/>
      <c r="O433" s="101"/>
      <c r="P433" s="92"/>
      <c r="Q433" s="92"/>
      <c r="R433" s="92"/>
      <c r="S433" s="92"/>
      <c r="T433" s="92"/>
      <c r="U433" s="92"/>
      <c r="V433" s="92"/>
      <c r="W433" s="92"/>
      <c r="X433" s="92"/>
    </row>
    <row r="434" spans="1:24" ht="24.75" customHeight="1" x14ac:dyDescent="0.3">
      <c r="A434" s="11"/>
      <c r="B434" s="6"/>
      <c r="C434" s="6"/>
      <c r="D434" s="7"/>
      <c r="E434" s="7"/>
      <c r="F434" s="8"/>
      <c r="G434" s="8"/>
      <c r="H434" s="8"/>
      <c r="I434" s="93"/>
      <c r="J434" s="93"/>
      <c r="K434" s="91"/>
      <c r="L434" s="94"/>
      <c r="M434" s="94"/>
      <c r="N434" s="101"/>
      <c r="O434" s="101"/>
      <c r="P434" s="92"/>
      <c r="Q434" s="92"/>
      <c r="R434" s="92"/>
      <c r="S434" s="92"/>
      <c r="T434" s="92"/>
      <c r="U434" s="92"/>
      <c r="V434" s="92"/>
      <c r="W434" s="92"/>
      <c r="X434" s="92"/>
    </row>
    <row r="435" spans="1:24" ht="24.75" customHeight="1" x14ac:dyDescent="0.3">
      <c r="A435" s="11"/>
      <c r="B435" s="6"/>
      <c r="C435" s="6"/>
      <c r="D435" s="7"/>
      <c r="E435" s="7"/>
      <c r="F435" s="8"/>
      <c r="G435" s="8"/>
      <c r="H435" s="8"/>
      <c r="I435" s="93"/>
      <c r="J435" s="93"/>
      <c r="K435" s="91"/>
      <c r="L435" s="94"/>
      <c r="M435" s="94"/>
      <c r="N435" s="101"/>
      <c r="O435" s="101"/>
      <c r="P435" s="92"/>
      <c r="Q435" s="92"/>
      <c r="R435" s="92"/>
      <c r="S435" s="92"/>
      <c r="T435" s="92"/>
      <c r="U435" s="92"/>
      <c r="V435" s="92"/>
      <c r="W435" s="92"/>
      <c r="X435" s="92"/>
    </row>
    <row r="436" spans="1:24" ht="24.75" customHeight="1" x14ac:dyDescent="0.3">
      <c r="A436" s="11"/>
      <c r="B436" s="6"/>
      <c r="C436" s="6"/>
      <c r="D436" s="7"/>
      <c r="E436" s="7"/>
      <c r="F436" s="8"/>
      <c r="G436" s="8"/>
      <c r="H436" s="8"/>
      <c r="I436" s="93"/>
      <c r="J436" s="93"/>
      <c r="K436" s="91"/>
      <c r="L436" s="94"/>
      <c r="M436" s="94"/>
      <c r="N436" s="101"/>
      <c r="O436" s="101"/>
      <c r="P436" s="92"/>
      <c r="Q436" s="92"/>
      <c r="R436" s="92"/>
      <c r="S436" s="92"/>
      <c r="T436" s="92"/>
      <c r="U436" s="92"/>
      <c r="V436" s="92"/>
      <c r="W436" s="92"/>
      <c r="X436" s="92"/>
    </row>
    <row r="437" spans="1:24" ht="24.75" customHeight="1" x14ac:dyDescent="0.3">
      <c r="A437" s="11"/>
      <c r="B437" s="6"/>
      <c r="C437" s="6"/>
      <c r="D437" s="7"/>
      <c r="E437" s="7"/>
      <c r="F437" s="8"/>
      <c r="G437" s="8"/>
      <c r="H437" s="8"/>
      <c r="I437" s="93"/>
      <c r="J437" s="93"/>
      <c r="K437" s="91"/>
      <c r="L437" s="94"/>
      <c r="M437" s="94"/>
      <c r="N437" s="101"/>
      <c r="O437" s="101"/>
      <c r="P437" s="92"/>
      <c r="Q437" s="92"/>
      <c r="R437" s="92"/>
      <c r="S437" s="92"/>
      <c r="T437" s="92"/>
      <c r="U437" s="92"/>
      <c r="V437" s="92"/>
      <c r="W437" s="92"/>
      <c r="X437" s="92"/>
    </row>
    <row r="438" spans="1:24" ht="24.75" customHeight="1" x14ac:dyDescent="0.3">
      <c r="A438" s="11"/>
      <c r="B438" s="6"/>
      <c r="C438" s="6"/>
      <c r="D438" s="7"/>
      <c r="E438" s="7"/>
      <c r="F438" s="8"/>
      <c r="G438" s="8"/>
      <c r="H438" s="8"/>
      <c r="I438" s="93"/>
      <c r="J438" s="93"/>
      <c r="K438" s="91"/>
      <c r="L438" s="94"/>
      <c r="M438" s="94"/>
      <c r="N438" s="101"/>
      <c r="O438" s="101"/>
      <c r="P438" s="92"/>
      <c r="Q438" s="92"/>
      <c r="R438" s="92"/>
      <c r="S438" s="92"/>
      <c r="T438" s="92"/>
      <c r="U438" s="92"/>
      <c r="V438" s="92"/>
      <c r="W438" s="92"/>
      <c r="X438" s="92"/>
    </row>
    <row r="439" spans="1:24" ht="24.75" customHeight="1" x14ac:dyDescent="0.3">
      <c r="A439" s="11"/>
      <c r="B439" s="6"/>
      <c r="C439" s="6"/>
      <c r="D439" s="7"/>
      <c r="E439" s="7"/>
      <c r="F439" s="8"/>
      <c r="G439" s="8"/>
      <c r="H439" s="8"/>
      <c r="I439" s="93"/>
      <c r="J439" s="93"/>
      <c r="K439" s="91"/>
      <c r="L439" s="94"/>
      <c r="M439" s="94"/>
      <c r="N439" s="101"/>
      <c r="O439" s="101"/>
      <c r="P439" s="92"/>
      <c r="Q439" s="92"/>
      <c r="R439" s="92"/>
      <c r="S439" s="92"/>
      <c r="T439" s="92"/>
      <c r="U439" s="92"/>
      <c r="V439" s="92"/>
      <c r="W439" s="92"/>
      <c r="X439" s="92"/>
    </row>
    <row r="440" spans="1:24" ht="24.75" customHeight="1" x14ac:dyDescent="0.3">
      <c r="A440" s="11"/>
      <c r="B440" s="6"/>
      <c r="C440" s="6"/>
      <c r="D440" s="7"/>
      <c r="E440" s="7"/>
      <c r="F440" s="8"/>
      <c r="G440" s="8"/>
      <c r="H440" s="8"/>
      <c r="I440" s="93"/>
      <c r="J440" s="93"/>
      <c r="K440" s="91"/>
      <c r="L440" s="94"/>
      <c r="M440" s="94"/>
      <c r="N440" s="101"/>
      <c r="O440" s="101"/>
      <c r="P440" s="92"/>
      <c r="Q440" s="92"/>
      <c r="R440" s="92"/>
      <c r="S440" s="92"/>
      <c r="T440" s="92"/>
      <c r="U440" s="92"/>
      <c r="V440" s="92"/>
      <c r="W440" s="92"/>
      <c r="X440" s="92"/>
    </row>
    <row r="441" spans="1:24" ht="24.75" customHeight="1" x14ac:dyDescent="0.3">
      <c r="A441" s="11"/>
      <c r="B441" s="6"/>
      <c r="C441" s="6"/>
      <c r="D441" s="7"/>
      <c r="E441" s="7"/>
      <c r="F441" s="8"/>
      <c r="G441" s="8"/>
      <c r="H441" s="8"/>
      <c r="I441" s="93"/>
      <c r="J441" s="93"/>
      <c r="K441" s="91"/>
      <c r="L441" s="94"/>
      <c r="M441" s="94"/>
      <c r="N441" s="101"/>
      <c r="O441" s="101"/>
      <c r="P441" s="92"/>
      <c r="Q441" s="92"/>
      <c r="R441" s="92"/>
      <c r="S441" s="92"/>
      <c r="T441" s="92"/>
      <c r="U441" s="92"/>
      <c r="V441" s="92"/>
      <c r="W441" s="92"/>
      <c r="X441" s="92"/>
    </row>
    <row r="442" spans="1:24" ht="24.75" customHeight="1" x14ac:dyDescent="0.3">
      <c r="A442" s="11"/>
      <c r="B442" s="6"/>
      <c r="C442" s="6"/>
      <c r="D442" s="7"/>
      <c r="E442" s="7"/>
      <c r="F442" s="8"/>
      <c r="G442" s="8"/>
      <c r="H442" s="8"/>
      <c r="I442" s="93"/>
      <c r="J442" s="93"/>
      <c r="K442" s="91"/>
      <c r="L442" s="94"/>
      <c r="M442" s="94"/>
      <c r="N442" s="101"/>
      <c r="O442" s="101"/>
      <c r="P442" s="92"/>
      <c r="Q442" s="92"/>
      <c r="R442" s="92"/>
      <c r="S442" s="92"/>
      <c r="T442" s="92"/>
      <c r="U442" s="92"/>
      <c r="V442" s="92"/>
      <c r="W442" s="92"/>
      <c r="X442" s="92"/>
    </row>
    <row r="443" spans="1:24" ht="24.75" customHeight="1" x14ac:dyDescent="0.3">
      <c r="A443" s="11"/>
      <c r="B443" s="6"/>
      <c r="C443" s="6"/>
      <c r="D443" s="7"/>
      <c r="E443" s="7"/>
      <c r="F443" s="8"/>
      <c r="G443" s="8"/>
      <c r="H443" s="8"/>
      <c r="I443" s="93"/>
      <c r="J443" s="93"/>
      <c r="K443" s="91"/>
      <c r="L443" s="94"/>
      <c r="M443" s="94"/>
      <c r="N443" s="101"/>
      <c r="O443" s="101"/>
      <c r="P443" s="92"/>
      <c r="Q443" s="92"/>
      <c r="R443" s="92"/>
      <c r="S443" s="92"/>
      <c r="T443" s="92"/>
      <c r="U443" s="92"/>
      <c r="V443" s="92"/>
      <c r="W443" s="92"/>
      <c r="X443" s="92"/>
    </row>
    <row r="444" spans="1:24" ht="24.75" customHeight="1" x14ac:dyDescent="0.3">
      <c r="A444" s="11"/>
      <c r="B444" s="6"/>
      <c r="C444" s="6"/>
      <c r="D444" s="7"/>
      <c r="E444" s="7"/>
      <c r="F444" s="8"/>
      <c r="G444" s="8"/>
      <c r="H444" s="8"/>
      <c r="I444" s="93"/>
      <c r="J444" s="93"/>
      <c r="K444" s="91"/>
      <c r="L444" s="94"/>
      <c r="M444" s="94"/>
      <c r="N444" s="101"/>
      <c r="O444" s="101"/>
      <c r="P444" s="92"/>
      <c r="Q444" s="92"/>
      <c r="R444" s="92"/>
      <c r="S444" s="92"/>
      <c r="T444" s="92"/>
      <c r="U444" s="92"/>
      <c r="V444" s="92"/>
      <c r="W444" s="92"/>
      <c r="X444" s="92"/>
    </row>
    <row r="445" spans="1:24" ht="24.75" customHeight="1" x14ac:dyDescent="0.3">
      <c r="A445" s="11"/>
      <c r="B445" s="6"/>
      <c r="C445" s="6"/>
      <c r="D445" s="7"/>
      <c r="E445" s="7"/>
      <c r="F445" s="8"/>
      <c r="G445" s="8"/>
      <c r="H445" s="8"/>
      <c r="I445" s="93"/>
      <c r="J445" s="93"/>
      <c r="K445" s="91"/>
      <c r="L445" s="94"/>
      <c r="M445" s="94"/>
      <c r="N445" s="101"/>
      <c r="O445" s="101"/>
      <c r="P445" s="92"/>
      <c r="Q445" s="92"/>
      <c r="R445" s="92"/>
      <c r="S445" s="92"/>
      <c r="T445" s="92"/>
      <c r="U445" s="92"/>
      <c r="V445" s="92"/>
      <c r="W445" s="92"/>
      <c r="X445" s="92"/>
    </row>
    <row r="446" spans="1:24" ht="24.75" customHeight="1" x14ac:dyDescent="0.3">
      <c r="A446" s="11"/>
      <c r="B446" s="6"/>
      <c r="C446" s="6"/>
      <c r="D446" s="7"/>
      <c r="E446" s="7"/>
      <c r="F446" s="8"/>
      <c r="G446" s="8"/>
      <c r="H446" s="8"/>
      <c r="I446" s="93"/>
      <c r="J446" s="93"/>
      <c r="K446" s="91"/>
      <c r="L446" s="94"/>
      <c r="M446" s="94"/>
      <c r="N446" s="101"/>
      <c r="O446" s="101"/>
      <c r="P446" s="92"/>
      <c r="Q446" s="92"/>
      <c r="R446" s="92"/>
      <c r="S446" s="92"/>
      <c r="T446" s="92"/>
      <c r="U446" s="92"/>
      <c r="V446" s="92"/>
      <c r="W446" s="92"/>
      <c r="X446" s="92"/>
    </row>
    <row r="447" spans="1:24" ht="24.75" customHeight="1" x14ac:dyDescent="0.3">
      <c r="A447" s="11"/>
      <c r="B447" s="6"/>
      <c r="C447" s="6"/>
      <c r="D447" s="7"/>
      <c r="E447" s="7"/>
      <c r="F447" s="8"/>
      <c r="G447" s="8"/>
      <c r="H447" s="8"/>
      <c r="I447" s="93"/>
      <c r="J447" s="93"/>
      <c r="K447" s="91"/>
      <c r="L447" s="94"/>
      <c r="M447" s="94"/>
      <c r="N447" s="101"/>
      <c r="O447" s="101"/>
      <c r="P447" s="92"/>
      <c r="Q447" s="92"/>
      <c r="R447" s="92"/>
      <c r="S447" s="92"/>
      <c r="T447" s="92"/>
      <c r="U447" s="92"/>
      <c r="V447" s="92"/>
      <c r="W447" s="92"/>
      <c r="X447" s="92"/>
    </row>
    <row r="448" spans="1:24" ht="24.75" customHeight="1" x14ac:dyDescent="0.3">
      <c r="A448" s="11"/>
      <c r="B448" s="6"/>
      <c r="C448" s="6"/>
      <c r="D448" s="7"/>
      <c r="E448" s="7"/>
      <c r="F448" s="8"/>
      <c r="G448" s="8"/>
      <c r="H448" s="8"/>
      <c r="I448" s="93"/>
      <c r="J448" s="93"/>
      <c r="K448" s="91"/>
      <c r="L448" s="94"/>
      <c r="M448" s="94"/>
      <c r="N448" s="101"/>
      <c r="O448" s="101"/>
      <c r="P448" s="92"/>
      <c r="Q448" s="92"/>
      <c r="R448" s="92"/>
      <c r="S448" s="92"/>
      <c r="T448" s="92"/>
      <c r="U448" s="92"/>
      <c r="V448" s="92"/>
      <c r="W448" s="92"/>
      <c r="X448" s="92"/>
    </row>
    <row r="449" spans="1:24" ht="24.75" customHeight="1" x14ac:dyDescent="0.3">
      <c r="A449" s="11"/>
      <c r="B449" s="6"/>
      <c r="C449" s="6"/>
      <c r="D449" s="7"/>
      <c r="E449" s="7"/>
      <c r="F449" s="8"/>
      <c r="G449" s="8"/>
      <c r="H449" s="8"/>
      <c r="I449" s="93"/>
      <c r="J449" s="93"/>
      <c r="K449" s="91"/>
      <c r="L449" s="94"/>
      <c r="M449" s="94"/>
      <c r="N449" s="101"/>
      <c r="O449" s="101"/>
      <c r="P449" s="92"/>
      <c r="Q449" s="92"/>
      <c r="R449" s="92"/>
      <c r="S449" s="92"/>
      <c r="T449" s="92"/>
      <c r="U449" s="92"/>
      <c r="V449" s="92"/>
      <c r="W449" s="92"/>
      <c r="X449" s="92"/>
    </row>
    <row r="450" spans="1:24" ht="24.75" customHeight="1" x14ac:dyDescent="0.3">
      <c r="A450" s="11"/>
      <c r="B450" s="6"/>
      <c r="C450" s="6"/>
      <c r="D450" s="7"/>
      <c r="E450" s="7"/>
      <c r="F450" s="8"/>
      <c r="G450" s="8"/>
      <c r="H450" s="8"/>
      <c r="I450" s="93"/>
      <c r="J450" s="93"/>
      <c r="K450" s="91"/>
      <c r="L450" s="94"/>
      <c r="M450" s="94"/>
      <c r="N450" s="101"/>
      <c r="O450" s="101"/>
      <c r="P450" s="92"/>
      <c r="Q450" s="92"/>
      <c r="R450" s="92"/>
      <c r="S450" s="92"/>
      <c r="T450" s="92"/>
      <c r="U450" s="92"/>
      <c r="V450" s="92"/>
      <c r="W450" s="92"/>
      <c r="X450" s="92"/>
    </row>
    <row r="451" spans="1:24" ht="24.75" customHeight="1" x14ac:dyDescent="0.3">
      <c r="A451" s="11"/>
      <c r="B451" s="6"/>
      <c r="C451" s="6"/>
      <c r="D451" s="7"/>
      <c r="E451" s="7"/>
      <c r="F451" s="8"/>
      <c r="G451" s="8"/>
      <c r="H451" s="8"/>
      <c r="I451" s="93"/>
      <c r="J451" s="93"/>
      <c r="K451" s="91"/>
      <c r="L451" s="94"/>
      <c r="M451" s="94"/>
      <c r="N451" s="101"/>
      <c r="O451" s="101"/>
      <c r="P451" s="92"/>
      <c r="Q451" s="92"/>
      <c r="R451" s="92"/>
      <c r="S451" s="92"/>
      <c r="T451" s="92"/>
      <c r="U451" s="92"/>
      <c r="V451" s="92"/>
      <c r="W451" s="92"/>
      <c r="X451" s="92"/>
    </row>
    <row r="452" spans="1:24" ht="24.75" customHeight="1" x14ac:dyDescent="0.3">
      <c r="A452" s="11"/>
      <c r="B452" s="6"/>
      <c r="C452" s="6"/>
      <c r="D452" s="7"/>
      <c r="E452" s="7"/>
      <c r="F452" s="8"/>
      <c r="G452" s="8"/>
      <c r="H452" s="8"/>
      <c r="I452" s="93"/>
      <c r="J452" s="93"/>
      <c r="K452" s="91"/>
      <c r="L452" s="94"/>
      <c r="M452" s="94"/>
      <c r="N452" s="101"/>
      <c r="O452" s="101"/>
      <c r="P452" s="92"/>
      <c r="Q452" s="92"/>
      <c r="R452" s="92"/>
      <c r="S452" s="92"/>
      <c r="T452" s="92"/>
      <c r="U452" s="92"/>
      <c r="V452" s="92"/>
      <c r="W452" s="92"/>
      <c r="X452" s="92"/>
    </row>
    <row r="453" spans="1:24" ht="24.75" customHeight="1" x14ac:dyDescent="0.3">
      <c r="A453" s="11"/>
      <c r="B453" s="6"/>
      <c r="C453" s="6"/>
      <c r="D453" s="7"/>
      <c r="E453" s="7"/>
      <c r="F453" s="8"/>
      <c r="G453" s="8"/>
      <c r="H453" s="8"/>
      <c r="I453" s="93"/>
      <c r="J453" s="93"/>
      <c r="K453" s="91"/>
      <c r="L453" s="94"/>
      <c r="M453" s="94"/>
      <c r="N453" s="101"/>
      <c r="O453" s="101"/>
      <c r="P453" s="92"/>
      <c r="Q453" s="92"/>
      <c r="R453" s="92"/>
      <c r="S453" s="92"/>
      <c r="T453" s="92"/>
      <c r="U453" s="92"/>
      <c r="V453" s="92"/>
      <c r="W453" s="92"/>
      <c r="X453" s="92"/>
    </row>
    <row r="454" spans="1:24" ht="24.75" customHeight="1" x14ac:dyDescent="0.3">
      <c r="A454" s="11"/>
      <c r="B454" s="6"/>
      <c r="C454" s="6"/>
      <c r="D454" s="7"/>
      <c r="E454" s="7"/>
      <c r="F454" s="8"/>
      <c r="G454" s="8"/>
      <c r="H454" s="8"/>
      <c r="I454" s="93"/>
      <c r="J454" s="93"/>
      <c r="K454" s="91"/>
      <c r="L454" s="94"/>
      <c r="M454" s="94"/>
      <c r="N454" s="101"/>
      <c r="O454" s="101"/>
      <c r="P454" s="92"/>
      <c r="Q454" s="92"/>
      <c r="R454" s="92"/>
      <c r="S454" s="92"/>
      <c r="T454" s="92"/>
      <c r="U454" s="92"/>
      <c r="V454" s="92"/>
      <c r="W454" s="92"/>
      <c r="X454" s="92"/>
    </row>
    <row r="455" spans="1:24" ht="24.75" customHeight="1" x14ac:dyDescent="0.3">
      <c r="A455" s="11"/>
      <c r="B455" s="6"/>
      <c r="C455" s="6"/>
      <c r="D455" s="7"/>
      <c r="E455" s="7"/>
      <c r="F455" s="8"/>
      <c r="G455" s="8"/>
      <c r="H455" s="8"/>
      <c r="I455" s="93"/>
      <c r="J455" s="93"/>
      <c r="K455" s="91"/>
      <c r="L455" s="94"/>
      <c r="M455" s="94"/>
      <c r="N455" s="101"/>
      <c r="O455" s="101"/>
      <c r="P455" s="92"/>
      <c r="Q455" s="92"/>
      <c r="R455" s="92"/>
      <c r="S455" s="92"/>
      <c r="T455" s="92"/>
      <c r="U455" s="92"/>
      <c r="V455" s="92"/>
      <c r="W455" s="92"/>
      <c r="X455" s="92"/>
    </row>
    <row r="456" spans="1:24" ht="24.75" customHeight="1" x14ac:dyDescent="0.3">
      <c r="A456" s="11"/>
      <c r="B456" s="6"/>
      <c r="C456" s="6"/>
      <c r="D456" s="7"/>
      <c r="E456" s="7"/>
      <c r="F456" s="8"/>
      <c r="G456" s="8"/>
      <c r="H456" s="8"/>
      <c r="I456" s="93"/>
      <c r="J456" s="93"/>
      <c r="K456" s="91"/>
      <c r="L456" s="94"/>
      <c r="M456" s="94"/>
      <c r="N456" s="101"/>
      <c r="O456" s="101"/>
      <c r="P456" s="92"/>
      <c r="Q456" s="92"/>
      <c r="R456" s="92"/>
      <c r="S456" s="92"/>
      <c r="T456" s="92"/>
      <c r="U456" s="92"/>
      <c r="V456" s="92"/>
      <c r="W456" s="92"/>
      <c r="X456" s="92"/>
    </row>
    <row r="457" spans="1:24" ht="24.75" customHeight="1" x14ac:dyDescent="0.3">
      <c r="A457" s="11"/>
      <c r="B457" s="6"/>
      <c r="C457" s="6"/>
      <c r="D457" s="7"/>
      <c r="E457" s="7"/>
      <c r="F457" s="8"/>
      <c r="G457" s="8"/>
      <c r="H457" s="8"/>
      <c r="I457" s="93"/>
      <c r="J457" s="93"/>
      <c r="K457" s="91"/>
      <c r="L457" s="94"/>
      <c r="M457" s="94"/>
      <c r="N457" s="101"/>
      <c r="O457" s="101"/>
      <c r="P457" s="92"/>
      <c r="Q457" s="92"/>
      <c r="R457" s="92"/>
      <c r="S457" s="92"/>
      <c r="T457" s="92"/>
      <c r="U457" s="92"/>
      <c r="V457" s="92"/>
      <c r="W457" s="92"/>
      <c r="X457" s="92"/>
    </row>
    <row r="458" spans="1:24" ht="24.75" customHeight="1" x14ac:dyDescent="0.3">
      <c r="A458" s="11"/>
      <c r="B458" s="6"/>
      <c r="C458" s="6"/>
      <c r="D458" s="7"/>
      <c r="E458" s="7"/>
      <c r="F458" s="8"/>
      <c r="G458" s="8"/>
      <c r="H458" s="8"/>
      <c r="I458" s="93"/>
      <c r="J458" s="93"/>
      <c r="K458" s="91"/>
      <c r="L458" s="94"/>
      <c r="M458" s="94"/>
      <c r="N458" s="101"/>
      <c r="O458" s="101"/>
      <c r="P458" s="92"/>
      <c r="Q458" s="92"/>
      <c r="R458" s="92"/>
      <c r="S458" s="92"/>
      <c r="T458" s="92"/>
      <c r="U458" s="92"/>
      <c r="V458" s="92"/>
      <c r="W458" s="92"/>
      <c r="X458" s="92"/>
    </row>
    <row r="459" spans="1:24" ht="24.75" customHeight="1" x14ac:dyDescent="0.3">
      <c r="A459" s="11"/>
      <c r="B459" s="6"/>
      <c r="C459" s="6"/>
      <c r="D459" s="7"/>
      <c r="E459" s="7"/>
      <c r="F459" s="8"/>
      <c r="G459" s="8"/>
      <c r="H459" s="8"/>
      <c r="I459" s="93"/>
      <c r="J459" s="93"/>
      <c r="K459" s="91"/>
      <c r="L459" s="94"/>
      <c r="M459" s="94"/>
      <c r="N459" s="101"/>
      <c r="O459" s="101"/>
      <c r="P459" s="92"/>
      <c r="Q459" s="92"/>
      <c r="R459" s="92"/>
      <c r="S459" s="92"/>
      <c r="T459" s="92"/>
      <c r="U459" s="92"/>
      <c r="V459" s="92"/>
      <c r="W459" s="92"/>
      <c r="X459" s="92"/>
    </row>
    <row r="460" spans="1:24" ht="24.75" customHeight="1" x14ac:dyDescent="0.3">
      <c r="A460" s="11"/>
      <c r="B460" s="6"/>
      <c r="C460" s="6"/>
      <c r="D460" s="7"/>
      <c r="E460" s="7"/>
      <c r="F460" s="8"/>
      <c r="G460" s="8"/>
      <c r="H460" s="8"/>
      <c r="I460" s="93"/>
      <c r="J460" s="93"/>
      <c r="K460" s="91"/>
      <c r="L460" s="94"/>
      <c r="M460" s="94"/>
      <c r="N460" s="101"/>
      <c r="O460" s="101"/>
      <c r="P460" s="92"/>
      <c r="Q460" s="92"/>
      <c r="R460" s="92"/>
      <c r="S460" s="92"/>
      <c r="T460" s="92"/>
      <c r="U460" s="92"/>
      <c r="V460" s="92"/>
      <c r="W460" s="92"/>
      <c r="X460" s="92"/>
    </row>
    <row r="461" spans="1:24" ht="24.75" customHeight="1" x14ac:dyDescent="0.3">
      <c r="A461" s="11"/>
      <c r="B461" s="6"/>
      <c r="C461" s="6"/>
      <c r="D461" s="7"/>
      <c r="E461" s="7"/>
      <c r="F461" s="8"/>
      <c r="G461" s="8"/>
      <c r="H461" s="8"/>
      <c r="I461" s="93"/>
      <c r="J461" s="93"/>
      <c r="K461" s="91"/>
      <c r="L461" s="94"/>
      <c r="M461" s="94"/>
      <c r="N461" s="101"/>
      <c r="O461" s="101"/>
      <c r="P461" s="92"/>
      <c r="Q461" s="92"/>
      <c r="R461" s="92"/>
      <c r="S461" s="92"/>
      <c r="T461" s="92"/>
      <c r="U461" s="92"/>
      <c r="V461" s="92"/>
      <c r="W461" s="92"/>
      <c r="X461" s="92"/>
    </row>
    <row r="462" spans="1:24" ht="24.75" customHeight="1" x14ac:dyDescent="0.3">
      <c r="A462" s="11"/>
      <c r="B462" s="6"/>
      <c r="C462" s="6"/>
      <c r="D462" s="7"/>
      <c r="E462" s="7"/>
      <c r="F462" s="8"/>
      <c r="G462" s="8"/>
      <c r="H462" s="8"/>
      <c r="I462" s="93"/>
      <c r="J462" s="93"/>
      <c r="K462" s="91"/>
      <c r="L462" s="94"/>
      <c r="M462" s="94"/>
      <c r="N462" s="101"/>
      <c r="O462" s="101"/>
      <c r="P462" s="92"/>
      <c r="Q462" s="92"/>
      <c r="R462" s="92"/>
      <c r="S462" s="92"/>
      <c r="T462" s="92"/>
      <c r="U462" s="92"/>
      <c r="V462" s="92"/>
      <c r="W462" s="92"/>
      <c r="X462" s="92"/>
    </row>
    <row r="463" spans="1:24" ht="24.75" customHeight="1" x14ac:dyDescent="0.3">
      <c r="A463" s="11"/>
      <c r="B463" s="6"/>
      <c r="C463" s="6"/>
      <c r="D463" s="7"/>
      <c r="E463" s="7"/>
      <c r="F463" s="8"/>
      <c r="G463" s="8"/>
      <c r="H463" s="8"/>
      <c r="I463" s="93"/>
      <c r="J463" s="93"/>
      <c r="K463" s="91"/>
      <c r="L463" s="94"/>
      <c r="M463" s="94"/>
      <c r="N463" s="101"/>
      <c r="O463" s="101"/>
      <c r="P463" s="92"/>
      <c r="Q463" s="92"/>
      <c r="R463" s="92"/>
      <c r="S463" s="92"/>
      <c r="T463" s="92"/>
      <c r="U463" s="92"/>
      <c r="V463" s="92"/>
      <c r="W463" s="92"/>
      <c r="X463" s="92"/>
    </row>
    <row r="464" spans="1:24" ht="24.75" customHeight="1" x14ac:dyDescent="0.3">
      <c r="A464" s="11"/>
      <c r="B464" s="6"/>
      <c r="C464" s="6"/>
      <c r="D464" s="7"/>
      <c r="E464" s="7"/>
      <c r="F464" s="8"/>
      <c r="G464" s="8"/>
      <c r="H464" s="8"/>
      <c r="I464" s="93"/>
      <c r="J464" s="93"/>
      <c r="K464" s="91"/>
      <c r="L464" s="94"/>
      <c r="M464" s="94"/>
      <c r="N464" s="101"/>
      <c r="O464" s="101"/>
      <c r="P464" s="92"/>
      <c r="Q464" s="92"/>
      <c r="R464" s="92"/>
      <c r="S464" s="92"/>
      <c r="T464" s="92"/>
      <c r="U464" s="92"/>
      <c r="V464" s="92"/>
      <c r="W464" s="92"/>
      <c r="X464" s="92"/>
    </row>
    <row r="465" spans="1:24" ht="24.75" customHeight="1" x14ac:dyDescent="0.3">
      <c r="A465" s="11"/>
      <c r="B465" s="6"/>
      <c r="C465" s="6"/>
      <c r="D465" s="7"/>
      <c r="E465" s="7"/>
      <c r="F465" s="8"/>
      <c r="G465" s="8"/>
      <c r="H465" s="8"/>
      <c r="I465" s="93"/>
      <c r="J465" s="93"/>
      <c r="K465" s="91"/>
      <c r="L465" s="94"/>
      <c r="M465" s="94"/>
      <c r="N465" s="101"/>
      <c r="O465" s="101"/>
      <c r="P465" s="92"/>
      <c r="Q465" s="92"/>
      <c r="R465" s="92"/>
      <c r="S465" s="92"/>
      <c r="T465" s="92"/>
      <c r="U465" s="92"/>
      <c r="V465" s="92"/>
      <c r="W465" s="92"/>
      <c r="X465" s="92"/>
    </row>
    <row r="466" spans="1:24" ht="24.75" customHeight="1" x14ac:dyDescent="0.3">
      <c r="A466" s="11"/>
      <c r="B466" s="6"/>
      <c r="C466" s="6"/>
      <c r="D466" s="7"/>
      <c r="E466" s="7"/>
      <c r="F466" s="8"/>
      <c r="G466" s="8"/>
      <c r="H466" s="8"/>
      <c r="I466" s="93"/>
      <c r="J466" s="93"/>
      <c r="K466" s="91"/>
      <c r="L466" s="94"/>
      <c r="M466" s="94"/>
      <c r="N466" s="101"/>
      <c r="O466" s="101"/>
      <c r="P466" s="92"/>
      <c r="Q466" s="92"/>
      <c r="R466" s="92"/>
      <c r="S466" s="92"/>
      <c r="T466" s="92"/>
      <c r="U466" s="92"/>
      <c r="V466" s="92"/>
      <c r="W466" s="92"/>
      <c r="X466" s="92"/>
    </row>
    <row r="467" spans="1:24" ht="24.75" customHeight="1" x14ac:dyDescent="0.3">
      <c r="A467" s="11"/>
      <c r="B467" s="6"/>
      <c r="C467" s="6"/>
      <c r="D467" s="7"/>
      <c r="E467" s="7"/>
      <c r="F467" s="8"/>
      <c r="G467" s="8"/>
      <c r="H467" s="8"/>
      <c r="I467" s="93"/>
      <c r="J467" s="93"/>
      <c r="K467" s="91"/>
      <c r="L467" s="94"/>
      <c r="M467" s="94"/>
      <c r="N467" s="101"/>
      <c r="O467" s="101"/>
      <c r="P467" s="92"/>
      <c r="Q467" s="92"/>
      <c r="R467" s="92"/>
      <c r="S467" s="92"/>
      <c r="T467" s="92"/>
      <c r="U467" s="92"/>
      <c r="V467" s="92"/>
      <c r="W467" s="92"/>
      <c r="X467" s="92"/>
    </row>
    <row r="468" spans="1:24" ht="24.75" customHeight="1" x14ac:dyDescent="0.3">
      <c r="A468" s="11"/>
      <c r="B468" s="6"/>
      <c r="C468" s="6"/>
      <c r="D468" s="7"/>
      <c r="E468" s="7"/>
      <c r="F468" s="8"/>
      <c r="G468" s="8"/>
      <c r="H468" s="8"/>
      <c r="I468" s="93"/>
      <c r="J468" s="93"/>
      <c r="K468" s="91"/>
      <c r="L468" s="94"/>
      <c r="M468" s="94"/>
      <c r="N468" s="101"/>
      <c r="O468" s="101"/>
      <c r="P468" s="92"/>
      <c r="Q468" s="92"/>
      <c r="R468" s="92"/>
      <c r="S468" s="92"/>
      <c r="T468" s="92"/>
      <c r="U468" s="92"/>
      <c r="V468" s="92"/>
      <c r="W468" s="92"/>
      <c r="X468" s="92"/>
    </row>
    <row r="469" spans="1:24" ht="24.75" customHeight="1" x14ac:dyDescent="0.3">
      <c r="A469" s="11"/>
      <c r="B469" s="6"/>
      <c r="C469" s="6"/>
      <c r="D469" s="7"/>
      <c r="E469" s="7"/>
      <c r="F469" s="8"/>
      <c r="G469" s="8"/>
      <c r="H469" s="8"/>
      <c r="I469" s="93"/>
      <c r="J469" s="93"/>
      <c r="K469" s="91"/>
      <c r="L469" s="94"/>
      <c r="M469" s="94"/>
      <c r="N469" s="101"/>
      <c r="O469" s="101"/>
      <c r="P469" s="92"/>
      <c r="Q469" s="92"/>
      <c r="R469" s="92"/>
      <c r="S469" s="92"/>
      <c r="T469" s="92"/>
      <c r="U469" s="92"/>
      <c r="V469" s="92"/>
      <c r="W469" s="92"/>
      <c r="X469" s="92"/>
    </row>
    <row r="470" spans="1:24" ht="24.75" customHeight="1" x14ac:dyDescent="0.3">
      <c r="A470" s="11"/>
      <c r="B470" s="6"/>
      <c r="C470" s="6"/>
      <c r="D470" s="7"/>
      <c r="E470" s="7"/>
      <c r="F470" s="8"/>
      <c r="G470" s="8"/>
      <c r="H470" s="8"/>
      <c r="I470" s="93"/>
      <c r="J470" s="93"/>
      <c r="K470" s="91"/>
      <c r="L470" s="94"/>
      <c r="M470" s="94"/>
      <c r="N470" s="101"/>
      <c r="O470" s="101"/>
      <c r="P470" s="92"/>
      <c r="Q470" s="92"/>
      <c r="R470" s="92"/>
      <c r="S470" s="92"/>
      <c r="T470" s="92"/>
      <c r="U470" s="92"/>
      <c r="V470" s="92"/>
      <c r="W470" s="92"/>
      <c r="X470" s="92"/>
    </row>
    <row r="471" spans="1:24" ht="24.75" customHeight="1" x14ac:dyDescent="0.3">
      <c r="A471" s="11"/>
      <c r="B471" s="6"/>
      <c r="C471" s="6"/>
      <c r="D471" s="7"/>
      <c r="E471" s="7"/>
      <c r="F471" s="8"/>
      <c r="G471" s="8"/>
      <c r="H471" s="8"/>
      <c r="I471" s="93"/>
      <c r="J471" s="93"/>
      <c r="K471" s="91"/>
      <c r="L471" s="94"/>
      <c r="M471" s="94"/>
      <c r="N471" s="101"/>
      <c r="O471" s="101"/>
      <c r="P471" s="92"/>
      <c r="Q471" s="92"/>
      <c r="R471" s="92"/>
      <c r="S471" s="92"/>
      <c r="T471" s="92"/>
      <c r="U471" s="92"/>
      <c r="V471" s="92"/>
      <c r="W471" s="92"/>
      <c r="X471" s="92"/>
    </row>
    <row r="472" spans="1:24" ht="24.75" customHeight="1" x14ac:dyDescent="0.3">
      <c r="A472" s="11"/>
      <c r="B472" s="6"/>
      <c r="C472" s="6"/>
      <c r="D472" s="7"/>
      <c r="E472" s="7"/>
      <c r="F472" s="8"/>
      <c r="G472" s="8"/>
      <c r="H472" s="8"/>
      <c r="I472" s="93"/>
      <c r="J472" s="93"/>
      <c r="K472" s="91"/>
      <c r="L472" s="94"/>
      <c r="M472" s="94"/>
      <c r="N472" s="101"/>
      <c r="O472" s="101"/>
      <c r="P472" s="92"/>
      <c r="Q472" s="92"/>
      <c r="R472" s="92"/>
      <c r="S472" s="92"/>
      <c r="T472" s="92"/>
      <c r="U472" s="92"/>
      <c r="V472" s="92"/>
      <c r="W472" s="92"/>
      <c r="X472" s="92"/>
    </row>
    <row r="473" spans="1:24" ht="24.75" customHeight="1" x14ac:dyDescent="0.3">
      <c r="A473" s="11"/>
      <c r="B473" s="6"/>
      <c r="C473" s="6"/>
      <c r="D473" s="7"/>
      <c r="E473" s="7"/>
      <c r="F473" s="8"/>
      <c r="G473" s="8"/>
      <c r="H473" s="8"/>
      <c r="I473" s="93"/>
      <c r="J473" s="93"/>
      <c r="K473" s="91"/>
      <c r="L473" s="94"/>
      <c r="M473" s="94"/>
      <c r="N473" s="101"/>
      <c r="O473" s="101"/>
      <c r="P473" s="92"/>
      <c r="Q473" s="92"/>
      <c r="R473" s="92"/>
      <c r="S473" s="92"/>
      <c r="T473" s="92"/>
      <c r="U473" s="92"/>
      <c r="V473" s="92"/>
      <c r="W473" s="92"/>
      <c r="X473" s="92"/>
    </row>
    <row r="474" spans="1:24" ht="24.75" customHeight="1" x14ac:dyDescent="0.3">
      <c r="A474" s="11"/>
      <c r="B474" s="6"/>
      <c r="C474" s="6"/>
      <c r="D474" s="7"/>
      <c r="E474" s="7"/>
      <c r="F474" s="8"/>
      <c r="G474" s="8"/>
      <c r="H474" s="8"/>
      <c r="I474" s="93"/>
      <c r="J474" s="93"/>
      <c r="K474" s="91"/>
      <c r="L474" s="94"/>
      <c r="M474" s="94"/>
      <c r="N474" s="101"/>
      <c r="O474" s="101"/>
      <c r="P474" s="92"/>
      <c r="Q474" s="92"/>
      <c r="R474" s="92"/>
      <c r="S474" s="92"/>
      <c r="T474" s="92"/>
      <c r="U474" s="92"/>
      <c r="V474" s="92"/>
      <c r="W474" s="92"/>
      <c r="X474" s="92"/>
    </row>
    <row r="475" spans="1:24" ht="24.75" customHeight="1" x14ac:dyDescent="0.3">
      <c r="A475" s="11"/>
      <c r="B475" s="6"/>
      <c r="C475" s="6"/>
      <c r="D475" s="7"/>
      <c r="E475" s="7"/>
      <c r="F475" s="8"/>
      <c r="G475" s="8"/>
      <c r="H475" s="8"/>
      <c r="I475" s="93"/>
      <c r="J475" s="93"/>
      <c r="K475" s="91"/>
      <c r="L475" s="94"/>
      <c r="M475" s="94"/>
      <c r="N475" s="101"/>
      <c r="O475" s="101"/>
      <c r="P475" s="92"/>
      <c r="Q475" s="92"/>
      <c r="R475" s="92"/>
      <c r="S475" s="92"/>
      <c r="T475" s="92"/>
      <c r="U475" s="92"/>
      <c r="V475" s="92"/>
      <c r="W475" s="92"/>
      <c r="X475" s="92"/>
    </row>
    <row r="476" spans="1:24" ht="24.75" customHeight="1" x14ac:dyDescent="0.3">
      <c r="A476" s="11"/>
      <c r="B476" s="6"/>
      <c r="C476" s="6"/>
      <c r="D476" s="7"/>
      <c r="E476" s="7"/>
      <c r="F476" s="8"/>
      <c r="G476" s="8"/>
      <c r="H476" s="8"/>
      <c r="I476" s="93"/>
      <c r="J476" s="93"/>
      <c r="K476" s="91"/>
      <c r="L476" s="94"/>
      <c r="M476" s="94"/>
      <c r="N476" s="101"/>
      <c r="O476" s="101"/>
      <c r="P476" s="92"/>
      <c r="Q476" s="92"/>
      <c r="R476" s="92"/>
      <c r="S476" s="92"/>
      <c r="T476" s="92"/>
      <c r="U476" s="92"/>
      <c r="V476" s="92"/>
      <c r="W476" s="92"/>
      <c r="X476" s="92"/>
    </row>
    <row r="477" spans="1:24" ht="24.75" customHeight="1" x14ac:dyDescent="0.3">
      <c r="A477" s="11"/>
      <c r="B477" s="6"/>
      <c r="C477" s="6"/>
      <c r="D477" s="7"/>
      <c r="E477" s="7"/>
      <c r="F477" s="8"/>
      <c r="G477" s="8"/>
      <c r="H477" s="8"/>
      <c r="I477" s="93"/>
      <c r="J477" s="93"/>
      <c r="K477" s="91"/>
      <c r="L477" s="94"/>
      <c r="M477" s="94"/>
      <c r="N477" s="101"/>
      <c r="O477" s="101"/>
      <c r="P477" s="92"/>
      <c r="Q477" s="92"/>
      <c r="R477" s="92"/>
      <c r="S477" s="92"/>
      <c r="T477" s="92"/>
      <c r="U477" s="92"/>
      <c r="V477" s="92"/>
      <c r="W477" s="92"/>
      <c r="X477" s="92"/>
    </row>
    <row r="478" spans="1:24" ht="24.75" customHeight="1" x14ac:dyDescent="0.3">
      <c r="A478" s="11"/>
      <c r="B478" s="6"/>
      <c r="C478" s="6"/>
      <c r="D478" s="7"/>
      <c r="E478" s="7"/>
      <c r="F478" s="8"/>
      <c r="G478" s="8"/>
      <c r="H478" s="8"/>
      <c r="I478" s="93"/>
      <c r="J478" s="93"/>
      <c r="K478" s="91"/>
      <c r="L478" s="94"/>
      <c r="M478" s="94"/>
      <c r="N478" s="101"/>
      <c r="O478" s="101"/>
      <c r="P478" s="92"/>
      <c r="Q478" s="92"/>
      <c r="R478" s="92"/>
      <c r="S478" s="92"/>
      <c r="T478" s="92"/>
      <c r="U478" s="92"/>
      <c r="V478" s="92"/>
      <c r="W478" s="92"/>
      <c r="X478" s="92"/>
    </row>
    <row r="479" spans="1:24" ht="24.75" customHeight="1" x14ac:dyDescent="0.3">
      <c r="A479" s="11"/>
      <c r="B479" s="6"/>
      <c r="C479" s="6"/>
      <c r="D479" s="7"/>
      <c r="E479" s="7"/>
      <c r="F479" s="8"/>
      <c r="G479" s="8"/>
      <c r="H479" s="8"/>
      <c r="I479" s="93"/>
      <c r="J479" s="93"/>
      <c r="K479" s="91"/>
      <c r="L479" s="94"/>
      <c r="M479" s="94"/>
      <c r="N479" s="101"/>
      <c r="O479" s="101"/>
      <c r="P479" s="92"/>
      <c r="Q479" s="92"/>
      <c r="R479" s="92"/>
      <c r="S479" s="92"/>
      <c r="T479" s="92"/>
      <c r="U479" s="92"/>
      <c r="V479" s="92"/>
      <c r="W479" s="92"/>
      <c r="X479" s="92"/>
    </row>
    <row r="480" spans="1:24" ht="24.75" customHeight="1" x14ac:dyDescent="0.3">
      <c r="A480" s="11"/>
      <c r="B480" s="6"/>
      <c r="C480" s="6"/>
      <c r="D480" s="7"/>
      <c r="E480" s="7"/>
      <c r="F480" s="8"/>
      <c r="G480" s="8"/>
      <c r="H480" s="8"/>
      <c r="I480" s="93"/>
      <c r="J480" s="93"/>
      <c r="K480" s="91"/>
      <c r="L480" s="94"/>
      <c r="M480" s="94"/>
      <c r="N480" s="101"/>
      <c r="O480" s="101"/>
      <c r="P480" s="92"/>
      <c r="Q480" s="92"/>
      <c r="R480" s="92"/>
      <c r="S480" s="92"/>
      <c r="T480" s="92"/>
      <c r="U480" s="92"/>
      <c r="V480" s="92"/>
      <c r="W480" s="92"/>
      <c r="X480" s="92"/>
    </row>
    <row r="481" spans="1:24" ht="24.75" customHeight="1" x14ac:dyDescent="0.3">
      <c r="A481" s="11"/>
      <c r="B481" s="6"/>
      <c r="C481" s="6"/>
      <c r="D481" s="7"/>
      <c r="E481" s="7"/>
      <c r="F481" s="8"/>
      <c r="G481" s="8"/>
      <c r="H481" s="8"/>
      <c r="I481" s="93"/>
      <c r="J481" s="93"/>
      <c r="K481" s="91"/>
      <c r="L481" s="94"/>
      <c r="M481" s="94"/>
      <c r="N481" s="101"/>
      <c r="O481" s="101"/>
      <c r="P481" s="92"/>
      <c r="Q481" s="92"/>
      <c r="R481" s="92"/>
      <c r="S481" s="92"/>
      <c r="T481" s="92"/>
      <c r="U481" s="92"/>
      <c r="V481" s="92"/>
      <c r="W481" s="92"/>
      <c r="X481" s="92"/>
    </row>
    <row r="482" spans="1:24" ht="24.75" customHeight="1" x14ac:dyDescent="0.3">
      <c r="A482" s="11"/>
      <c r="B482" s="6"/>
      <c r="C482" s="6"/>
      <c r="D482" s="7"/>
      <c r="E482" s="7"/>
      <c r="F482" s="8"/>
      <c r="G482" s="8"/>
      <c r="H482" s="8"/>
      <c r="I482" s="93"/>
      <c r="J482" s="93"/>
      <c r="K482" s="91"/>
      <c r="L482" s="94"/>
      <c r="M482" s="94"/>
      <c r="N482" s="101"/>
      <c r="O482" s="101"/>
      <c r="P482" s="92"/>
      <c r="Q482" s="92"/>
      <c r="R482" s="92"/>
      <c r="S482" s="92"/>
      <c r="T482" s="92"/>
      <c r="U482" s="92"/>
      <c r="V482" s="92"/>
      <c r="W482" s="92"/>
      <c r="X482" s="92"/>
    </row>
    <row r="483" spans="1:24" ht="24.75" customHeight="1" x14ac:dyDescent="0.3">
      <c r="A483" s="11"/>
      <c r="B483" s="6"/>
      <c r="C483" s="6"/>
      <c r="D483" s="7"/>
      <c r="E483" s="7"/>
      <c r="F483" s="8"/>
      <c r="G483" s="8"/>
      <c r="H483" s="8"/>
      <c r="I483" s="93"/>
      <c r="J483" s="93"/>
      <c r="K483" s="91"/>
      <c r="L483" s="94"/>
      <c r="M483" s="94"/>
      <c r="N483" s="101"/>
      <c r="O483" s="101"/>
      <c r="P483" s="92"/>
      <c r="Q483" s="92"/>
      <c r="R483" s="92"/>
      <c r="S483" s="92"/>
      <c r="T483" s="92"/>
      <c r="U483" s="92"/>
      <c r="V483" s="92"/>
      <c r="W483" s="92"/>
      <c r="X483" s="92"/>
    </row>
    <row r="484" spans="1:24" ht="24.75" customHeight="1" x14ac:dyDescent="0.3">
      <c r="A484" s="11"/>
      <c r="B484" s="6"/>
      <c r="C484" s="6"/>
      <c r="D484" s="7"/>
      <c r="E484" s="7"/>
      <c r="F484" s="8"/>
      <c r="G484" s="8"/>
      <c r="H484" s="8"/>
      <c r="I484" s="93"/>
      <c r="J484" s="93"/>
      <c r="K484" s="91"/>
      <c r="L484" s="94"/>
      <c r="M484" s="94"/>
      <c r="N484" s="101"/>
      <c r="O484" s="101"/>
      <c r="P484" s="92"/>
      <c r="Q484" s="92"/>
      <c r="R484" s="92"/>
      <c r="S484" s="92"/>
      <c r="T484" s="92"/>
      <c r="U484" s="92"/>
      <c r="V484" s="92"/>
      <c r="W484" s="92"/>
      <c r="X484" s="92"/>
    </row>
    <row r="485" spans="1:24" ht="24.75" customHeight="1" x14ac:dyDescent="0.3">
      <c r="A485" s="11"/>
      <c r="B485" s="6"/>
      <c r="C485" s="6"/>
      <c r="D485" s="7"/>
      <c r="E485" s="7"/>
      <c r="F485" s="8"/>
      <c r="G485" s="8"/>
      <c r="H485" s="8"/>
      <c r="I485" s="93"/>
      <c r="J485" s="93"/>
      <c r="K485" s="91"/>
      <c r="L485" s="94"/>
      <c r="M485" s="94"/>
      <c r="N485" s="101"/>
      <c r="O485" s="101"/>
      <c r="P485" s="92"/>
      <c r="Q485" s="92"/>
      <c r="R485" s="92"/>
      <c r="S485" s="92"/>
      <c r="T485" s="92"/>
      <c r="U485" s="92"/>
      <c r="V485" s="92"/>
      <c r="W485" s="92"/>
      <c r="X485" s="92"/>
    </row>
    <row r="486" spans="1:24" ht="24.75" customHeight="1" x14ac:dyDescent="0.3">
      <c r="A486" s="11"/>
      <c r="B486" s="6"/>
      <c r="C486" s="6"/>
      <c r="D486" s="7"/>
      <c r="E486" s="7"/>
      <c r="F486" s="8"/>
      <c r="G486" s="8"/>
      <c r="H486" s="8"/>
      <c r="I486" s="93"/>
      <c r="J486" s="93"/>
      <c r="K486" s="91"/>
      <c r="L486" s="94"/>
      <c r="M486" s="94"/>
      <c r="N486" s="101"/>
      <c r="O486" s="101"/>
      <c r="P486" s="92"/>
      <c r="Q486" s="92"/>
      <c r="R486" s="92"/>
      <c r="S486" s="92"/>
      <c r="T486" s="92"/>
      <c r="U486" s="92"/>
      <c r="V486" s="92"/>
      <c r="W486" s="92"/>
      <c r="X486" s="92"/>
    </row>
    <row r="487" spans="1:24" ht="24.75" customHeight="1" x14ac:dyDescent="0.3">
      <c r="A487" s="11"/>
      <c r="B487" s="6"/>
      <c r="C487" s="6"/>
      <c r="D487" s="7"/>
      <c r="E487" s="7"/>
      <c r="F487" s="8"/>
      <c r="G487" s="8"/>
      <c r="H487" s="8"/>
      <c r="I487" s="93"/>
      <c r="J487" s="93"/>
      <c r="K487" s="91"/>
      <c r="L487" s="94"/>
      <c r="M487" s="94"/>
      <c r="N487" s="101"/>
      <c r="O487" s="101"/>
      <c r="P487" s="92"/>
      <c r="Q487" s="92"/>
      <c r="R487" s="92"/>
      <c r="S487" s="92"/>
      <c r="T487" s="92"/>
      <c r="U487" s="92"/>
      <c r="V487" s="92"/>
      <c r="W487" s="92"/>
      <c r="X487" s="92"/>
    </row>
    <row r="488" spans="1:24" ht="24.75" customHeight="1" x14ac:dyDescent="0.3">
      <c r="A488" s="11"/>
      <c r="B488" s="6"/>
      <c r="C488" s="6"/>
      <c r="D488" s="7"/>
      <c r="E488" s="7"/>
      <c r="F488" s="8"/>
      <c r="G488" s="8"/>
      <c r="H488" s="8"/>
      <c r="I488" s="93"/>
      <c r="J488" s="93"/>
      <c r="K488" s="91"/>
      <c r="L488" s="94"/>
      <c r="M488" s="94"/>
      <c r="N488" s="101"/>
      <c r="O488" s="101"/>
      <c r="P488" s="92"/>
      <c r="Q488" s="92"/>
      <c r="R488" s="92"/>
      <c r="S488" s="92"/>
      <c r="T488" s="92"/>
      <c r="U488" s="92"/>
      <c r="V488" s="92"/>
      <c r="W488" s="92"/>
      <c r="X488" s="92"/>
    </row>
    <row r="489" spans="1:24" ht="24.75" customHeight="1" x14ac:dyDescent="0.3">
      <c r="A489" s="11"/>
      <c r="B489" s="6"/>
      <c r="C489" s="6"/>
      <c r="D489" s="7"/>
      <c r="E489" s="7"/>
      <c r="F489" s="8"/>
      <c r="G489" s="8"/>
      <c r="H489" s="8"/>
      <c r="I489" s="93"/>
      <c r="J489" s="93"/>
      <c r="K489" s="91"/>
      <c r="L489" s="94"/>
      <c r="M489" s="94"/>
      <c r="N489" s="101"/>
      <c r="O489" s="101"/>
      <c r="P489" s="92"/>
      <c r="Q489" s="92"/>
      <c r="R489" s="92"/>
      <c r="S489" s="92"/>
      <c r="T489" s="92"/>
      <c r="U489" s="92"/>
      <c r="V489" s="92"/>
      <c r="W489" s="92"/>
      <c r="X489" s="92"/>
    </row>
    <row r="490" spans="1:24" ht="24.75" customHeight="1" x14ac:dyDescent="0.3">
      <c r="A490" s="11"/>
      <c r="B490" s="6"/>
      <c r="C490" s="6"/>
      <c r="D490" s="7"/>
      <c r="E490" s="7"/>
      <c r="F490" s="8"/>
      <c r="G490" s="8"/>
      <c r="H490" s="8"/>
      <c r="I490" s="93"/>
      <c r="J490" s="93"/>
      <c r="K490" s="91"/>
      <c r="L490" s="94"/>
      <c r="M490" s="94"/>
      <c r="N490" s="101"/>
      <c r="O490" s="101"/>
      <c r="P490" s="92"/>
      <c r="Q490" s="92"/>
      <c r="R490" s="92"/>
      <c r="S490" s="92"/>
      <c r="T490" s="92"/>
      <c r="U490" s="92"/>
      <c r="V490" s="92"/>
      <c r="W490" s="92"/>
      <c r="X490" s="92"/>
    </row>
    <row r="491" spans="1:24" ht="24.75" customHeight="1" x14ac:dyDescent="0.3">
      <c r="A491" s="11"/>
      <c r="B491" s="6"/>
      <c r="C491" s="6"/>
      <c r="D491" s="7"/>
      <c r="E491" s="7"/>
      <c r="F491" s="8"/>
      <c r="G491" s="8"/>
      <c r="H491" s="8"/>
      <c r="I491" s="93"/>
      <c r="J491" s="93"/>
      <c r="K491" s="91"/>
      <c r="L491" s="94"/>
      <c r="M491" s="94"/>
      <c r="N491" s="101"/>
      <c r="O491" s="101"/>
      <c r="P491" s="92"/>
      <c r="Q491" s="92"/>
      <c r="R491" s="92"/>
      <c r="S491" s="92"/>
      <c r="T491" s="92"/>
      <c r="U491" s="92"/>
      <c r="V491" s="92"/>
      <c r="W491" s="92"/>
      <c r="X491" s="92"/>
    </row>
    <row r="492" spans="1:24" ht="24.75" customHeight="1" x14ac:dyDescent="0.3">
      <c r="A492" s="11"/>
      <c r="B492" s="6"/>
      <c r="C492" s="6"/>
      <c r="D492" s="7"/>
      <c r="E492" s="7"/>
      <c r="F492" s="8"/>
      <c r="G492" s="8"/>
      <c r="H492" s="8"/>
      <c r="I492" s="93"/>
      <c r="J492" s="93"/>
      <c r="K492" s="91"/>
      <c r="L492" s="94"/>
      <c r="M492" s="94"/>
      <c r="N492" s="101"/>
      <c r="O492" s="101"/>
      <c r="P492" s="92"/>
      <c r="Q492" s="92"/>
      <c r="R492" s="92"/>
      <c r="S492" s="92"/>
      <c r="T492" s="92"/>
      <c r="U492" s="92"/>
      <c r="V492" s="92"/>
      <c r="W492" s="92"/>
      <c r="X492" s="92"/>
    </row>
    <row r="493" spans="1:24" ht="24.75" customHeight="1" x14ac:dyDescent="0.3">
      <c r="A493" s="11"/>
      <c r="B493" s="6"/>
      <c r="C493" s="6"/>
      <c r="D493" s="7"/>
      <c r="E493" s="7"/>
      <c r="F493" s="8"/>
      <c r="G493" s="8"/>
      <c r="H493" s="8"/>
      <c r="I493" s="93"/>
      <c r="J493" s="93"/>
      <c r="K493" s="91"/>
      <c r="L493" s="94"/>
      <c r="M493" s="94"/>
      <c r="N493" s="101"/>
      <c r="O493" s="101"/>
      <c r="P493" s="92"/>
      <c r="Q493" s="92"/>
      <c r="R493" s="92"/>
      <c r="S493" s="92"/>
      <c r="T493" s="92"/>
      <c r="U493" s="92"/>
      <c r="V493" s="92"/>
      <c r="W493" s="92"/>
      <c r="X493" s="92"/>
    </row>
    <row r="494" spans="1:24" ht="24.75" customHeight="1" x14ac:dyDescent="0.3">
      <c r="A494" s="11"/>
      <c r="B494" s="6"/>
      <c r="C494" s="6"/>
      <c r="D494" s="7"/>
      <c r="E494" s="7"/>
      <c r="F494" s="8"/>
      <c r="G494" s="8"/>
      <c r="H494" s="8"/>
      <c r="I494" s="93"/>
      <c r="J494" s="93"/>
      <c r="K494" s="91"/>
      <c r="L494" s="94"/>
      <c r="M494" s="94"/>
      <c r="N494" s="101"/>
      <c r="O494" s="101"/>
      <c r="P494" s="92"/>
      <c r="Q494" s="92"/>
      <c r="R494" s="92"/>
      <c r="S494" s="92"/>
      <c r="T494" s="92"/>
      <c r="U494" s="92"/>
      <c r="V494" s="92"/>
      <c r="W494" s="92"/>
      <c r="X494" s="92"/>
    </row>
    <row r="495" spans="1:24" ht="24.75" customHeight="1" x14ac:dyDescent="0.3">
      <c r="A495" s="11"/>
      <c r="B495" s="6"/>
      <c r="C495" s="6"/>
      <c r="D495" s="7"/>
      <c r="E495" s="7"/>
      <c r="F495" s="8"/>
      <c r="G495" s="8"/>
      <c r="H495" s="8"/>
      <c r="I495" s="93"/>
      <c r="J495" s="93"/>
      <c r="K495" s="91"/>
      <c r="L495" s="94"/>
      <c r="M495" s="94"/>
      <c r="N495" s="101"/>
      <c r="O495" s="101"/>
      <c r="P495" s="92"/>
      <c r="Q495" s="92"/>
      <c r="R495" s="92"/>
      <c r="S495" s="92"/>
      <c r="T495" s="92"/>
      <c r="U495" s="92"/>
      <c r="V495" s="92"/>
      <c r="W495" s="92"/>
      <c r="X495" s="92"/>
    </row>
    <row r="496" spans="1:24" ht="24.75" customHeight="1" x14ac:dyDescent="0.3">
      <c r="A496" s="11"/>
      <c r="B496" s="6"/>
      <c r="C496" s="6"/>
      <c r="D496" s="7"/>
      <c r="E496" s="7"/>
      <c r="F496" s="8"/>
      <c r="G496" s="8"/>
      <c r="H496" s="8"/>
      <c r="I496" s="93"/>
      <c r="J496" s="93"/>
      <c r="K496" s="91"/>
      <c r="L496" s="94"/>
      <c r="M496" s="94"/>
      <c r="N496" s="101"/>
      <c r="O496" s="101"/>
      <c r="P496" s="92"/>
      <c r="Q496" s="92"/>
      <c r="R496" s="92"/>
      <c r="S496" s="92"/>
      <c r="T496" s="92"/>
      <c r="U496" s="92"/>
      <c r="V496" s="92"/>
      <c r="W496" s="92"/>
      <c r="X496" s="92"/>
    </row>
    <row r="497" spans="1:24" ht="24.75" customHeight="1" x14ac:dyDescent="0.3">
      <c r="A497" s="11"/>
      <c r="B497" s="6"/>
      <c r="C497" s="6"/>
      <c r="D497" s="7"/>
      <c r="E497" s="7"/>
      <c r="F497" s="8"/>
      <c r="G497" s="8"/>
      <c r="H497" s="8"/>
      <c r="I497" s="93"/>
      <c r="J497" s="93"/>
      <c r="K497" s="91"/>
      <c r="L497" s="94"/>
      <c r="M497" s="94"/>
      <c r="N497" s="101"/>
      <c r="O497" s="101"/>
      <c r="P497" s="92"/>
      <c r="Q497" s="92"/>
      <c r="R497" s="92"/>
      <c r="S497" s="92"/>
      <c r="T497" s="92"/>
      <c r="U497" s="92"/>
      <c r="V497" s="92"/>
      <c r="W497" s="92"/>
      <c r="X497" s="92"/>
    </row>
    <row r="498" spans="1:24" ht="24.75" customHeight="1" x14ac:dyDescent="0.3">
      <c r="A498" s="11"/>
      <c r="B498" s="6"/>
      <c r="C498" s="6"/>
      <c r="D498" s="7"/>
      <c r="E498" s="7"/>
      <c r="F498" s="8"/>
      <c r="G498" s="8"/>
      <c r="H498" s="8"/>
      <c r="I498" s="93"/>
      <c r="J498" s="93"/>
      <c r="K498" s="91"/>
      <c r="L498" s="94"/>
      <c r="M498" s="94"/>
      <c r="N498" s="101"/>
      <c r="O498" s="101"/>
      <c r="P498" s="92"/>
      <c r="Q498" s="92"/>
      <c r="R498" s="92"/>
      <c r="S498" s="92"/>
      <c r="T498" s="92"/>
      <c r="U498" s="92"/>
      <c r="V498" s="92"/>
      <c r="W498" s="92"/>
      <c r="X498" s="92"/>
    </row>
    <row r="499" spans="1:24" ht="24.75" customHeight="1" x14ac:dyDescent="0.3">
      <c r="A499" s="11"/>
      <c r="B499" s="6"/>
      <c r="C499" s="6"/>
      <c r="D499" s="7"/>
      <c r="E499" s="7"/>
      <c r="F499" s="8"/>
      <c r="G499" s="8"/>
      <c r="H499" s="8"/>
      <c r="I499" s="93"/>
      <c r="J499" s="93"/>
      <c r="K499" s="91"/>
      <c r="L499" s="94"/>
      <c r="M499" s="94"/>
      <c r="N499" s="101"/>
      <c r="O499" s="101"/>
      <c r="P499" s="92"/>
      <c r="Q499" s="92"/>
      <c r="R499" s="92"/>
      <c r="S499" s="92"/>
      <c r="T499" s="92"/>
      <c r="U499" s="92"/>
      <c r="V499" s="92"/>
      <c r="W499" s="92"/>
      <c r="X499" s="92"/>
    </row>
    <row r="500" spans="1:24" ht="24.75" customHeight="1" x14ac:dyDescent="0.3">
      <c r="A500" s="11"/>
      <c r="B500" s="6"/>
      <c r="C500" s="6"/>
      <c r="D500" s="7"/>
      <c r="E500" s="7"/>
      <c r="F500" s="8"/>
      <c r="G500" s="8"/>
      <c r="H500" s="8"/>
      <c r="I500" s="93"/>
      <c r="J500" s="93"/>
      <c r="K500" s="91"/>
      <c r="L500" s="94"/>
      <c r="M500" s="94"/>
      <c r="N500" s="101"/>
      <c r="O500" s="101"/>
      <c r="P500" s="92"/>
      <c r="Q500" s="92"/>
      <c r="R500" s="92"/>
      <c r="S500" s="92"/>
      <c r="T500" s="92"/>
      <c r="U500" s="92"/>
      <c r="V500" s="92"/>
      <c r="W500" s="92"/>
      <c r="X500" s="92"/>
    </row>
    <row r="501" spans="1:24" ht="24.75" customHeight="1" x14ac:dyDescent="0.3">
      <c r="A501" s="11"/>
      <c r="B501" s="6"/>
      <c r="C501" s="6"/>
      <c r="D501" s="7"/>
      <c r="E501" s="7"/>
      <c r="F501" s="8"/>
      <c r="G501" s="8"/>
      <c r="H501" s="8"/>
      <c r="I501" s="93"/>
      <c r="J501" s="93"/>
      <c r="K501" s="91"/>
      <c r="L501" s="94"/>
      <c r="M501" s="94"/>
      <c r="N501" s="101"/>
      <c r="O501" s="101"/>
      <c r="P501" s="92"/>
      <c r="Q501" s="92"/>
      <c r="R501" s="92"/>
      <c r="S501" s="92"/>
      <c r="T501" s="92"/>
      <c r="U501" s="92"/>
      <c r="V501" s="92"/>
      <c r="W501" s="92"/>
      <c r="X501" s="92"/>
    </row>
    <row r="502" spans="1:24" ht="24.75" customHeight="1" x14ac:dyDescent="0.3">
      <c r="A502" s="11"/>
      <c r="B502" s="6"/>
      <c r="C502" s="6"/>
      <c r="D502" s="7"/>
      <c r="E502" s="7"/>
      <c r="F502" s="8"/>
      <c r="G502" s="8"/>
      <c r="H502" s="8"/>
      <c r="I502" s="93"/>
      <c r="J502" s="93"/>
      <c r="K502" s="91"/>
      <c r="L502" s="94"/>
      <c r="M502" s="94"/>
      <c r="N502" s="101"/>
      <c r="O502" s="101"/>
      <c r="P502" s="92"/>
      <c r="Q502" s="92"/>
      <c r="R502" s="92"/>
      <c r="S502" s="92"/>
      <c r="T502" s="92"/>
      <c r="U502" s="92"/>
      <c r="V502" s="92"/>
      <c r="W502" s="92"/>
      <c r="X502" s="92"/>
    </row>
    <row r="503" spans="1:24" ht="24.75" customHeight="1" x14ac:dyDescent="0.3">
      <c r="A503" s="11"/>
      <c r="B503" s="6"/>
      <c r="C503" s="6"/>
      <c r="D503" s="7"/>
      <c r="E503" s="7"/>
      <c r="F503" s="8"/>
      <c r="G503" s="8"/>
      <c r="H503" s="8"/>
      <c r="I503" s="93"/>
      <c r="J503" s="93"/>
      <c r="K503" s="91"/>
      <c r="L503" s="94"/>
      <c r="M503" s="94"/>
      <c r="N503" s="101"/>
      <c r="O503" s="101"/>
      <c r="P503" s="92"/>
      <c r="Q503" s="92"/>
      <c r="R503" s="92"/>
      <c r="S503" s="92"/>
      <c r="T503" s="92"/>
      <c r="U503" s="92"/>
      <c r="V503" s="92"/>
      <c r="W503" s="92"/>
      <c r="X503" s="92"/>
    </row>
    <row r="504" spans="1:24" ht="24.75" customHeight="1" x14ac:dyDescent="0.3">
      <c r="A504" s="11"/>
      <c r="B504" s="6"/>
      <c r="C504" s="6"/>
      <c r="D504" s="7"/>
      <c r="E504" s="7"/>
      <c r="F504" s="8"/>
      <c r="G504" s="8"/>
      <c r="H504" s="8"/>
      <c r="I504" s="93"/>
      <c r="J504" s="93"/>
      <c r="K504" s="91"/>
      <c r="L504" s="94"/>
      <c r="M504" s="94"/>
      <c r="N504" s="101"/>
      <c r="O504" s="101"/>
      <c r="P504" s="92"/>
      <c r="Q504" s="92"/>
      <c r="R504" s="92"/>
      <c r="S504" s="92"/>
      <c r="T504" s="92"/>
      <c r="U504" s="92"/>
      <c r="V504" s="92"/>
      <c r="W504" s="92"/>
      <c r="X504" s="92"/>
    </row>
    <row r="505" spans="1:24" ht="24.75" customHeight="1" x14ac:dyDescent="0.3">
      <c r="A505" s="11"/>
      <c r="B505" s="6"/>
      <c r="C505" s="6"/>
      <c r="D505" s="7"/>
      <c r="E505" s="7"/>
      <c r="F505" s="8"/>
      <c r="G505" s="8"/>
      <c r="H505" s="8"/>
      <c r="I505" s="93"/>
      <c r="J505" s="93"/>
      <c r="K505" s="91"/>
      <c r="L505" s="94"/>
      <c r="M505" s="94"/>
      <c r="N505" s="101"/>
      <c r="O505" s="101"/>
      <c r="P505" s="92"/>
      <c r="Q505" s="92"/>
      <c r="R505" s="92"/>
      <c r="S505" s="92"/>
      <c r="T505" s="92"/>
      <c r="U505" s="92"/>
      <c r="V505" s="92"/>
      <c r="W505" s="92"/>
      <c r="X505" s="92"/>
    </row>
    <row r="506" spans="1:24" ht="24.75" customHeight="1" x14ac:dyDescent="0.3">
      <c r="A506" s="11"/>
      <c r="B506" s="6"/>
      <c r="C506" s="6"/>
      <c r="D506" s="7"/>
      <c r="E506" s="7"/>
      <c r="F506" s="8"/>
      <c r="G506" s="8"/>
      <c r="H506" s="8"/>
      <c r="I506" s="93"/>
      <c r="J506" s="93"/>
      <c r="K506" s="91"/>
      <c r="L506" s="94"/>
      <c r="M506" s="94"/>
      <c r="N506" s="101"/>
      <c r="O506" s="101"/>
      <c r="P506" s="92"/>
      <c r="Q506" s="92"/>
      <c r="R506" s="92"/>
      <c r="S506" s="92"/>
      <c r="T506" s="92"/>
      <c r="U506" s="92"/>
      <c r="V506" s="92"/>
      <c r="W506" s="92"/>
      <c r="X506" s="92"/>
    </row>
    <row r="507" spans="1:24" ht="24.75" customHeight="1" x14ac:dyDescent="0.3">
      <c r="A507" s="11"/>
      <c r="B507" s="6"/>
      <c r="C507" s="6"/>
      <c r="D507" s="7"/>
      <c r="E507" s="7"/>
      <c r="F507" s="8"/>
      <c r="G507" s="8"/>
      <c r="H507" s="8"/>
      <c r="I507" s="93"/>
      <c r="J507" s="93"/>
      <c r="K507" s="91"/>
      <c r="L507" s="94"/>
      <c r="M507" s="94"/>
      <c r="N507" s="101"/>
      <c r="O507" s="101"/>
      <c r="P507" s="92"/>
      <c r="Q507" s="92"/>
      <c r="R507" s="92"/>
      <c r="S507" s="92"/>
      <c r="T507" s="92"/>
      <c r="U507" s="92"/>
      <c r="V507" s="92"/>
      <c r="W507" s="92"/>
      <c r="X507" s="92"/>
    </row>
    <row r="508" spans="1:24" ht="24.75" customHeight="1" x14ac:dyDescent="0.3">
      <c r="A508" s="11"/>
      <c r="B508" s="6"/>
      <c r="C508" s="6"/>
      <c r="D508" s="7"/>
      <c r="E508" s="7"/>
      <c r="F508" s="8"/>
      <c r="G508" s="8"/>
      <c r="H508" s="8"/>
      <c r="I508" s="93"/>
      <c r="J508" s="93"/>
      <c r="K508" s="91"/>
      <c r="L508" s="94"/>
      <c r="M508" s="94"/>
      <c r="N508" s="101"/>
      <c r="O508" s="101"/>
      <c r="P508" s="92"/>
      <c r="Q508" s="92"/>
      <c r="R508" s="92"/>
      <c r="S508" s="92"/>
      <c r="T508" s="92"/>
      <c r="U508" s="92"/>
      <c r="V508" s="92"/>
      <c r="W508" s="92"/>
      <c r="X508" s="92"/>
    </row>
    <row r="509" spans="1:24" ht="24.75" customHeight="1" x14ac:dyDescent="0.3">
      <c r="A509" s="11"/>
      <c r="B509" s="6"/>
      <c r="C509" s="6"/>
      <c r="D509" s="7"/>
      <c r="E509" s="7"/>
      <c r="F509" s="8"/>
      <c r="G509" s="8"/>
      <c r="H509" s="8"/>
      <c r="I509" s="93"/>
      <c r="J509" s="93"/>
      <c r="K509" s="91"/>
      <c r="L509" s="94"/>
      <c r="M509" s="94"/>
      <c r="N509" s="101"/>
      <c r="O509" s="101"/>
      <c r="P509" s="92"/>
      <c r="Q509" s="92"/>
      <c r="R509" s="92"/>
      <c r="S509" s="92"/>
      <c r="T509" s="92"/>
      <c r="U509" s="92"/>
      <c r="V509" s="92"/>
      <c r="W509" s="92"/>
      <c r="X509" s="92"/>
    </row>
    <row r="510" spans="1:24" ht="24.75" customHeight="1" x14ac:dyDescent="0.3">
      <c r="A510" s="11"/>
      <c r="B510" s="6"/>
      <c r="C510" s="6"/>
      <c r="D510" s="7"/>
      <c r="E510" s="7"/>
      <c r="F510" s="8"/>
      <c r="G510" s="8"/>
      <c r="H510" s="8"/>
      <c r="I510" s="93"/>
      <c r="J510" s="93"/>
      <c r="K510" s="91"/>
      <c r="L510" s="94"/>
      <c r="M510" s="94"/>
      <c r="N510" s="101"/>
      <c r="O510" s="101"/>
      <c r="P510" s="92"/>
      <c r="Q510" s="92"/>
      <c r="R510" s="92"/>
      <c r="S510" s="92"/>
      <c r="T510" s="92"/>
      <c r="U510" s="92"/>
      <c r="V510" s="92"/>
      <c r="W510" s="92"/>
      <c r="X510" s="92"/>
    </row>
    <row r="511" spans="1:24" ht="24.75" customHeight="1" x14ac:dyDescent="0.3">
      <c r="A511" s="11"/>
      <c r="B511" s="6"/>
      <c r="C511" s="6"/>
      <c r="D511" s="7"/>
      <c r="E511" s="7"/>
      <c r="F511" s="8"/>
      <c r="G511" s="8"/>
      <c r="H511" s="8"/>
      <c r="I511" s="93"/>
      <c r="J511" s="93"/>
      <c r="K511" s="91"/>
      <c r="L511" s="94"/>
      <c r="M511" s="94"/>
      <c r="N511" s="101"/>
      <c r="O511" s="101"/>
      <c r="P511" s="92"/>
      <c r="Q511" s="92"/>
      <c r="R511" s="92"/>
      <c r="S511" s="92"/>
      <c r="T511" s="92"/>
      <c r="U511" s="92"/>
      <c r="V511" s="92"/>
      <c r="W511" s="92"/>
      <c r="X511" s="92"/>
    </row>
    <row r="512" spans="1:24" ht="24.75" customHeight="1" x14ac:dyDescent="0.3">
      <c r="A512" s="11"/>
      <c r="B512" s="6"/>
      <c r="C512" s="6"/>
      <c r="D512" s="7"/>
      <c r="E512" s="7"/>
      <c r="F512" s="8"/>
      <c r="G512" s="8"/>
      <c r="H512" s="8"/>
      <c r="I512" s="93"/>
      <c r="J512" s="93"/>
      <c r="K512" s="91"/>
      <c r="L512" s="94"/>
      <c r="M512" s="94"/>
      <c r="N512" s="101"/>
      <c r="O512" s="101"/>
      <c r="P512" s="92"/>
      <c r="Q512" s="92"/>
      <c r="R512" s="92"/>
      <c r="S512" s="92"/>
      <c r="T512" s="92"/>
      <c r="U512" s="92"/>
      <c r="V512" s="92"/>
      <c r="W512" s="92"/>
      <c r="X512" s="92"/>
    </row>
    <row r="513" spans="1:24" ht="24.75" customHeight="1" x14ac:dyDescent="0.3">
      <c r="A513" s="11"/>
      <c r="B513" s="6"/>
      <c r="C513" s="6"/>
      <c r="D513" s="7"/>
      <c r="E513" s="7"/>
      <c r="F513" s="8"/>
      <c r="G513" s="8"/>
      <c r="H513" s="8"/>
      <c r="I513" s="93"/>
      <c r="J513" s="93"/>
      <c r="K513" s="91"/>
      <c r="L513" s="94"/>
      <c r="M513" s="94"/>
      <c r="N513" s="101"/>
      <c r="O513" s="101"/>
      <c r="P513" s="92"/>
      <c r="Q513" s="92"/>
      <c r="R513" s="92"/>
      <c r="S513" s="92"/>
      <c r="T513" s="92"/>
      <c r="U513" s="92"/>
      <c r="V513" s="92"/>
      <c r="W513" s="92"/>
      <c r="X513" s="92"/>
    </row>
    <row r="514" spans="1:24" ht="24.75" customHeight="1" x14ac:dyDescent="0.3">
      <c r="A514" s="11"/>
      <c r="B514" s="6"/>
      <c r="C514" s="6"/>
      <c r="D514" s="7"/>
      <c r="E514" s="7"/>
      <c r="F514" s="8"/>
      <c r="G514" s="8"/>
      <c r="H514" s="8"/>
      <c r="I514" s="93"/>
      <c r="J514" s="93"/>
      <c r="K514" s="91"/>
      <c r="L514" s="94"/>
      <c r="M514" s="94"/>
      <c r="N514" s="101"/>
      <c r="O514" s="101"/>
      <c r="P514" s="92"/>
      <c r="Q514" s="92"/>
      <c r="R514" s="92"/>
      <c r="S514" s="92"/>
      <c r="T514" s="92"/>
      <c r="U514" s="92"/>
      <c r="V514" s="92"/>
      <c r="W514" s="92"/>
      <c r="X514" s="92"/>
    </row>
    <row r="515" spans="1:24" ht="24.75" customHeight="1" x14ac:dyDescent="0.3">
      <c r="A515" s="11"/>
      <c r="B515" s="6"/>
      <c r="C515" s="6"/>
      <c r="D515" s="7"/>
      <c r="E515" s="7"/>
      <c r="F515" s="8"/>
      <c r="G515" s="8"/>
      <c r="H515" s="8"/>
      <c r="I515" s="93"/>
      <c r="J515" s="93"/>
      <c r="K515" s="91"/>
      <c r="L515" s="94"/>
      <c r="M515" s="94"/>
      <c r="N515" s="101"/>
      <c r="O515" s="101"/>
      <c r="P515" s="92"/>
      <c r="Q515" s="92"/>
      <c r="R515" s="92"/>
      <c r="S515" s="92"/>
      <c r="T515" s="92"/>
      <c r="U515" s="92"/>
      <c r="V515" s="92"/>
      <c r="W515" s="92"/>
      <c r="X515" s="92"/>
    </row>
    <row r="516" spans="1:24" ht="24.75" customHeight="1" x14ac:dyDescent="0.3">
      <c r="A516" s="11"/>
      <c r="B516" s="6"/>
      <c r="C516" s="6"/>
      <c r="D516" s="7"/>
      <c r="E516" s="7"/>
      <c r="F516" s="8"/>
      <c r="G516" s="8"/>
      <c r="H516" s="8"/>
      <c r="I516" s="93"/>
      <c r="J516" s="93"/>
      <c r="K516" s="91"/>
      <c r="L516" s="94"/>
      <c r="M516" s="94"/>
      <c r="N516" s="101"/>
      <c r="O516" s="101"/>
      <c r="P516" s="92"/>
      <c r="Q516" s="92"/>
      <c r="R516" s="92"/>
      <c r="S516" s="92"/>
      <c r="T516" s="92"/>
      <c r="U516" s="92"/>
      <c r="V516" s="92"/>
      <c r="W516" s="92"/>
      <c r="X516" s="92"/>
    </row>
    <row r="517" spans="1:24" ht="24.75" customHeight="1" x14ac:dyDescent="0.3">
      <c r="A517" s="11"/>
      <c r="B517" s="6"/>
      <c r="C517" s="6"/>
      <c r="D517" s="7"/>
      <c r="E517" s="7"/>
      <c r="F517" s="8"/>
      <c r="G517" s="8"/>
      <c r="H517" s="8"/>
      <c r="I517" s="93"/>
      <c r="J517" s="93"/>
      <c r="K517" s="91"/>
      <c r="L517" s="94"/>
      <c r="M517" s="94"/>
      <c r="N517" s="101"/>
      <c r="O517" s="101"/>
      <c r="P517" s="92"/>
      <c r="Q517" s="92"/>
      <c r="R517" s="92"/>
      <c r="S517" s="92"/>
      <c r="T517" s="92"/>
      <c r="U517" s="92"/>
      <c r="V517" s="92"/>
      <c r="W517" s="92"/>
      <c r="X517" s="92"/>
    </row>
    <row r="518" spans="1:24" ht="24.75" customHeight="1" x14ac:dyDescent="0.3">
      <c r="A518" s="11"/>
      <c r="B518" s="6"/>
      <c r="C518" s="6"/>
      <c r="D518" s="7"/>
      <c r="E518" s="7"/>
      <c r="F518" s="8"/>
      <c r="G518" s="8"/>
      <c r="H518" s="8"/>
      <c r="I518" s="93"/>
      <c r="J518" s="93"/>
      <c r="K518" s="91"/>
      <c r="L518" s="94"/>
      <c r="M518" s="94"/>
      <c r="N518" s="101"/>
      <c r="O518" s="101"/>
      <c r="P518" s="92"/>
      <c r="Q518" s="92"/>
      <c r="R518" s="92"/>
      <c r="S518" s="92"/>
      <c r="T518" s="92"/>
      <c r="U518" s="92"/>
      <c r="V518" s="92"/>
      <c r="W518" s="92"/>
      <c r="X518" s="92"/>
    </row>
    <row r="519" spans="1:24" ht="24.75" customHeight="1" x14ac:dyDescent="0.3">
      <c r="A519" s="11"/>
      <c r="B519" s="6"/>
      <c r="C519" s="6"/>
      <c r="D519" s="7"/>
      <c r="E519" s="7"/>
      <c r="F519" s="8"/>
      <c r="G519" s="8"/>
      <c r="H519" s="8"/>
      <c r="I519" s="93"/>
      <c r="J519" s="93"/>
      <c r="K519" s="91"/>
      <c r="L519" s="94"/>
      <c r="M519" s="94"/>
      <c r="N519" s="101"/>
      <c r="O519" s="101"/>
      <c r="P519" s="92"/>
      <c r="Q519" s="92"/>
      <c r="R519" s="92"/>
      <c r="S519" s="92"/>
      <c r="T519" s="92"/>
      <c r="U519" s="92"/>
      <c r="V519" s="92"/>
      <c r="W519" s="92"/>
      <c r="X519" s="92"/>
    </row>
    <row r="520" spans="1:24" ht="24.75" customHeight="1" x14ac:dyDescent="0.3">
      <c r="A520" s="11"/>
      <c r="B520" s="6"/>
      <c r="C520" s="6"/>
      <c r="D520" s="7"/>
      <c r="E520" s="7"/>
      <c r="F520" s="8"/>
      <c r="G520" s="8"/>
      <c r="H520" s="8"/>
      <c r="I520" s="93"/>
      <c r="J520" s="93"/>
      <c r="K520" s="91"/>
      <c r="L520" s="94"/>
      <c r="M520" s="94"/>
      <c r="N520" s="101"/>
      <c r="O520" s="101"/>
      <c r="P520" s="92"/>
      <c r="Q520" s="92"/>
      <c r="R520" s="92"/>
      <c r="S520" s="92"/>
      <c r="T520" s="92"/>
      <c r="U520" s="92"/>
      <c r="V520" s="92"/>
      <c r="W520" s="92"/>
      <c r="X520" s="92"/>
    </row>
    <row r="521" spans="1:24" ht="24.75" customHeight="1" x14ac:dyDescent="0.3">
      <c r="A521" s="11"/>
      <c r="B521" s="6"/>
      <c r="C521" s="6"/>
      <c r="D521" s="7"/>
      <c r="E521" s="7"/>
      <c r="F521" s="8"/>
      <c r="G521" s="8"/>
      <c r="H521" s="8"/>
      <c r="I521" s="93"/>
      <c r="J521" s="93"/>
      <c r="K521" s="91"/>
      <c r="L521" s="94"/>
      <c r="M521" s="94"/>
      <c r="N521" s="101"/>
      <c r="O521" s="101"/>
      <c r="P521" s="92"/>
      <c r="Q521" s="92"/>
      <c r="R521" s="92"/>
      <c r="S521" s="92"/>
      <c r="T521" s="92"/>
      <c r="U521" s="92"/>
      <c r="V521" s="92"/>
      <c r="W521" s="92"/>
      <c r="X521" s="92"/>
    </row>
    <row r="522" spans="1:24" ht="24.75" customHeight="1" x14ac:dyDescent="0.3">
      <c r="A522" s="11"/>
      <c r="B522" s="6"/>
      <c r="C522" s="6"/>
      <c r="D522" s="7"/>
      <c r="E522" s="7"/>
      <c r="F522" s="8"/>
      <c r="G522" s="8"/>
      <c r="H522" s="8"/>
      <c r="I522" s="93"/>
      <c r="J522" s="93"/>
      <c r="K522" s="91"/>
      <c r="L522" s="94"/>
      <c r="M522" s="94"/>
      <c r="N522" s="101"/>
      <c r="O522" s="101"/>
      <c r="P522" s="92"/>
      <c r="Q522" s="92"/>
      <c r="R522" s="92"/>
      <c r="S522" s="92"/>
      <c r="T522" s="92"/>
      <c r="U522" s="92"/>
      <c r="V522" s="92"/>
      <c r="W522" s="92"/>
      <c r="X522" s="92"/>
    </row>
    <row r="523" spans="1:24" ht="24.75" customHeight="1" x14ac:dyDescent="0.3">
      <c r="A523" s="11"/>
      <c r="B523" s="6"/>
      <c r="C523" s="6"/>
      <c r="D523" s="7"/>
      <c r="E523" s="7"/>
      <c r="F523" s="8"/>
      <c r="G523" s="8"/>
      <c r="H523" s="8"/>
      <c r="I523" s="93"/>
      <c r="J523" s="93"/>
      <c r="K523" s="91"/>
      <c r="L523" s="94"/>
      <c r="M523" s="94"/>
      <c r="N523" s="101"/>
      <c r="O523" s="101"/>
      <c r="P523" s="92"/>
      <c r="Q523" s="92"/>
      <c r="R523" s="92"/>
      <c r="S523" s="92"/>
      <c r="T523" s="92"/>
      <c r="U523" s="92"/>
      <c r="V523" s="92"/>
      <c r="W523" s="92"/>
      <c r="X523" s="92"/>
    </row>
    <row r="524" spans="1:24" ht="24.75" customHeight="1" x14ac:dyDescent="0.3">
      <c r="A524" s="11"/>
      <c r="B524" s="6"/>
      <c r="C524" s="6"/>
      <c r="D524" s="7"/>
      <c r="E524" s="7"/>
      <c r="F524" s="8"/>
      <c r="G524" s="8"/>
      <c r="H524" s="8"/>
      <c r="I524" s="93"/>
      <c r="J524" s="93"/>
      <c r="K524" s="91"/>
      <c r="L524" s="94"/>
      <c r="M524" s="94"/>
      <c r="N524" s="101"/>
      <c r="O524" s="101"/>
      <c r="P524" s="92"/>
      <c r="Q524" s="92"/>
      <c r="R524" s="92"/>
      <c r="S524" s="92"/>
      <c r="T524" s="92"/>
      <c r="U524" s="92"/>
      <c r="V524" s="92"/>
      <c r="W524" s="92"/>
      <c r="X524" s="92"/>
    </row>
    <row r="525" spans="1:24" ht="24.75" customHeight="1" x14ac:dyDescent="0.3">
      <c r="A525" s="11"/>
      <c r="B525" s="6"/>
      <c r="C525" s="6"/>
      <c r="D525" s="7"/>
      <c r="E525" s="7"/>
      <c r="F525" s="8"/>
      <c r="G525" s="8"/>
      <c r="H525" s="8"/>
      <c r="I525" s="93"/>
      <c r="J525" s="93"/>
      <c r="K525" s="91"/>
      <c r="L525" s="94"/>
      <c r="M525" s="94"/>
      <c r="N525" s="101"/>
      <c r="O525" s="101"/>
      <c r="P525" s="92"/>
      <c r="Q525" s="92"/>
      <c r="R525" s="92"/>
      <c r="S525" s="92"/>
      <c r="T525" s="92"/>
      <c r="U525" s="92"/>
      <c r="V525" s="92"/>
      <c r="W525" s="92"/>
      <c r="X525" s="92"/>
    </row>
    <row r="526" spans="1:24" ht="24.75" customHeight="1" x14ac:dyDescent="0.3">
      <c r="A526" s="11"/>
      <c r="B526" s="6"/>
      <c r="C526" s="6"/>
      <c r="D526" s="7"/>
      <c r="E526" s="7"/>
      <c r="F526" s="8"/>
      <c r="G526" s="8"/>
      <c r="H526" s="8"/>
      <c r="I526" s="93"/>
      <c r="J526" s="93"/>
      <c r="K526" s="91"/>
      <c r="L526" s="94"/>
      <c r="M526" s="94"/>
      <c r="N526" s="101"/>
      <c r="O526" s="101"/>
      <c r="P526" s="92"/>
      <c r="Q526" s="92"/>
      <c r="R526" s="92"/>
      <c r="S526" s="92"/>
      <c r="T526" s="92"/>
      <c r="U526" s="92"/>
      <c r="V526" s="92"/>
      <c r="W526" s="92"/>
      <c r="X526" s="92"/>
    </row>
    <row r="527" spans="1:24" ht="24.75" customHeight="1" x14ac:dyDescent="0.3">
      <c r="A527" s="11"/>
      <c r="B527" s="6"/>
      <c r="C527" s="6"/>
      <c r="D527" s="7"/>
      <c r="E527" s="7"/>
      <c r="F527" s="8"/>
      <c r="G527" s="8"/>
      <c r="H527" s="8"/>
      <c r="I527" s="93"/>
      <c r="J527" s="93"/>
      <c r="K527" s="91"/>
      <c r="L527" s="94"/>
      <c r="M527" s="94"/>
      <c r="N527" s="101"/>
      <c r="O527" s="101"/>
      <c r="P527" s="92"/>
      <c r="Q527" s="92"/>
      <c r="R527" s="92"/>
      <c r="S527" s="92"/>
      <c r="T527" s="92"/>
      <c r="U527" s="92"/>
      <c r="V527" s="92"/>
      <c r="W527" s="92"/>
      <c r="X527" s="92"/>
    </row>
    <row r="528" spans="1:24" ht="24.75" customHeight="1" x14ac:dyDescent="0.3">
      <c r="A528" s="11"/>
      <c r="B528" s="6"/>
      <c r="C528" s="6"/>
      <c r="D528" s="7"/>
      <c r="E528" s="7"/>
      <c r="F528" s="8"/>
      <c r="G528" s="8"/>
      <c r="H528" s="8"/>
      <c r="I528" s="93"/>
      <c r="J528" s="93"/>
      <c r="K528" s="91"/>
      <c r="L528" s="94"/>
      <c r="M528" s="94"/>
      <c r="N528" s="101"/>
      <c r="O528" s="101"/>
      <c r="P528" s="92"/>
      <c r="Q528" s="92"/>
      <c r="R528" s="92"/>
      <c r="S528" s="92"/>
      <c r="T528" s="92"/>
      <c r="U528" s="92"/>
      <c r="V528" s="92"/>
      <c r="W528" s="92"/>
      <c r="X528" s="92"/>
    </row>
    <row r="529" spans="1:24" ht="24.75" customHeight="1" x14ac:dyDescent="0.3">
      <c r="A529" s="11"/>
      <c r="B529" s="6"/>
      <c r="C529" s="6"/>
      <c r="D529" s="7"/>
      <c r="E529" s="7"/>
      <c r="F529" s="8"/>
      <c r="G529" s="8"/>
      <c r="H529" s="8"/>
      <c r="I529" s="93"/>
      <c r="J529" s="93"/>
      <c r="K529" s="91"/>
      <c r="L529" s="94"/>
      <c r="M529" s="94"/>
      <c r="N529" s="101"/>
      <c r="O529" s="101"/>
      <c r="P529" s="92"/>
      <c r="Q529" s="92"/>
      <c r="R529" s="92"/>
      <c r="S529" s="92"/>
      <c r="T529" s="92"/>
      <c r="U529" s="92"/>
      <c r="V529" s="92"/>
      <c r="W529" s="92"/>
      <c r="X529" s="92"/>
    </row>
    <row r="530" spans="1:24" ht="24.75" customHeight="1" x14ac:dyDescent="0.3">
      <c r="A530" s="11"/>
      <c r="B530" s="6"/>
      <c r="C530" s="6"/>
      <c r="D530" s="7"/>
      <c r="E530" s="7"/>
      <c r="F530" s="8"/>
      <c r="G530" s="8"/>
      <c r="H530" s="8"/>
      <c r="I530" s="93"/>
      <c r="J530" s="93"/>
      <c r="K530" s="91"/>
      <c r="L530" s="94"/>
      <c r="M530" s="94"/>
      <c r="N530" s="101"/>
      <c r="O530" s="101"/>
      <c r="P530" s="92"/>
      <c r="Q530" s="92"/>
      <c r="R530" s="92"/>
      <c r="S530" s="92"/>
      <c r="T530" s="92"/>
      <c r="U530" s="92"/>
      <c r="V530" s="92"/>
      <c r="W530" s="92"/>
      <c r="X530" s="92"/>
    </row>
    <row r="531" spans="1:24" ht="24.75" customHeight="1" x14ac:dyDescent="0.3">
      <c r="A531" s="11"/>
      <c r="B531" s="6"/>
      <c r="C531" s="6"/>
      <c r="D531" s="7"/>
      <c r="E531" s="7"/>
      <c r="F531" s="8"/>
      <c r="G531" s="8"/>
      <c r="H531" s="8"/>
      <c r="I531" s="93"/>
      <c r="J531" s="93"/>
      <c r="K531" s="91"/>
      <c r="L531" s="94"/>
      <c r="M531" s="94"/>
      <c r="N531" s="101"/>
      <c r="O531" s="101"/>
      <c r="P531" s="92"/>
      <c r="Q531" s="92"/>
      <c r="R531" s="92"/>
      <c r="S531" s="92"/>
      <c r="T531" s="92"/>
      <c r="U531" s="92"/>
      <c r="V531" s="92"/>
      <c r="W531" s="92"/>
      <c r="X531" s="92"/>
    </row>
    <row r="532" spans="1:24" ht="24.75" customHeight="1" x14ac:dyDescent="0.3">
      <c r="A532" s="11"/>
      <c r="B532" s="6"/>
      <c r="C532" s="6"/>
      <c r="D532" s="7"/>
      <c r="E532" s="7"/>
      <c r="F532" s="8"/>
      <c r="G532" s="8"/>
      <c r="H532" s="8"/>
      <c r="I532" s="93"/>
      <c r="J532" s="93"/>
      <c r="K532" s="91"/>
      <c r="L532" s="94"/>
      <c r="M532" s="94"/>
      <c r="N532" s="101"/>
      <c r="O532" s="101"/>
      <c r="P532" s="92"/>
      <c r="Q532" s="92"/>
      <c r="R532" s="92"/>
      <c r="S532" s="92"/>
      <c r="T532" s="92"/>
      <c r="U532" s="92"/>
      <c r="V532" s="92"/>
      <c r="W532" s="92"/>
      <c r="X532" s="92"/>
    </row>
    <row r="533" spans="1:24" ht="24.75" customHeight="1" x14ac:dyDescent="0.3">
      <c r="A533" s="11"/>
      <c r="B533" s="6"/>
      <c r="C533" s="6"/>
      <c r="D533" s="7"/>
      <c r="E533" s="7"/>
      <c r="F533" s="8"/>
      <c r="G533" s="8"/>
      <c r="H533" s="8"/>
      <c r="I533" s="93"/>
      <c r="J533" s="93"/>
      <c r="K533" s="91"/>
      <c r="L533" s="94"/>
      <c r="M533" s="94"/>
      <c r="N533" s="101"/>
      <c r="O533" s="101"/>
      <c r="P533" s="92"/>
      <c r="Q533" s="92"/>
      <c r="R533" s="92"/>
      <c r="S533" s="92"/>
      <c r="T533" s="92"/>
      <c r="U533" s="92"/>
      <c r="V533" s="92"/>
      <c r="W533" s="92"/>
      <c r="X533" s="92"/>
    </row>
    <row r="534" spans="1:24" ht="24.75" customHeight="1" x14ac:dyDescent="0.3">
      <c r="A534" s="11"/>
      <c r="B534" s="6"/>
      <c r="C534" s="6"/>
      <c r="D534" s="7"/>
      <c r="E534" s="7"/>
      <c r="F534" s="8"/>
      <c r="G534" s="8"/>
      <c r="H534" s="8"/>
      <c r="I534" s="93"/>
      <c r="J534" s="93"/>
      <c r="K534" s="91"/>
      <c r="L534" s="94"/>
      <c r="M534" s="94"/>
      <c r="N534" s="101"/>
      <c r="O534" s="101"/>
      <c r="P534" s="92"/>
      <c r="Q534" s="92"/>
      <c r="R534" s="92"/>
      <c r="S534" s="92"/>
      <c r="T534" s="92"/>
      <c r="U534" s="92"/>
      <c r="V534" s="92"/>
      <c r="W534" s="92"/>
      <c r="X534" s="92"/>
    </row>
    <row r="535" spans="1:24" ht="24.75" customHeight="1" x14ac:dyDescent="0.3">
      <c r="A535" s="11"/>
      <c r="B535" s="6"/>
      <c r="C535" s="6"/>
      <c r="D535" s="7"/>
      <c r="E535" s="7"/>
      <c r="F535" s="8"/>
      <c r="G535" s="8"/>
      <c r="H535" s="8"/>
      <c r="I535" s="93"/>
      <c r="J535" s="93"/>
      <c r="K535" s="91"/>
      <c r="L535" s="94"/>
      <c r="M535" s="94"/>
      <c r="N535" s="101"/>
      <c r="O535" s="101"/>
      <c r="P535" s="92"/>
      <c r="Q535" s="92"/>
      <c r="R535" s="92"/>
      <c r="S535" s="92"/>
      <c r="T535" s="92"/>
      <c r="U535" s="92"/>
      <c r="V535" s="92"/>
      <c r="W535" s="92"/>
      <c r="X535" s="92"/>
    </row>
    <row r="536" spans="1:24" ht="24.75" customHeight="1" x14ac:dyDescent="0.3">
      <c r="A536" s="11"/>
      <c r="B536" s="6"/>
      <c r="C536" s="6"/>
      <c r="D536" s="7"/>
      <c r="E536" s="7"/>
      <c r="F536" s="8"/>
      <c r="G536" s="8"/>
      <c r="H536" s="8"/>
      <c r="I536" s="93"/>
      <c r="J536" s="93"/>
      <c r="K536" s="91"/>
      <c r="L536" s="94"/>
      <c r="M536" s="94"/>
      <c r="N536" s="101"/>
      <c r="O536" s="101"/>
      <c r="P536" s="92"/>
      <c r="Q536" s="92"/>
      <c r="R536" s="92"/>
      <c r="S536" s="92"/>
      <c r="T536" s="92"/>
      <c r="U536" s="92"/>
      <c r="V536" s="92"/>
      <c r="W536" s="92"/>
      <c r="X536" s="92"/>
    </row>
    <row r="537" spans="1:24" ht="24.75" customHeight="1" x14ac:dyDescent="0.3">
      <c r="A537" s="11"/>
      <c r="B537" s="6"/>
      <c r="C537" s="6"/>
      <c r="D537" s="7"/>
      <c r="E537" s="7"/>
      <c r="F537" s="8"/>
      <c r="G537" s="8"/>
      <c r="H537" s="8"/>
      <c r="I537" s="93"/>
      <c r="J537" s="93"/>
      <c r="K537" s="91"/>
      <c r="L537" s="94"/>
      <c r="M537" s="94"/>
      <c r="N537" s="101"/>
      <c r="O537" s="101"/>
      <c r="P537" s="92"/>
      <c r="Q537" s="92"/>
      <c r="R537" s="92"/>
      <c r="S537" s="92"/>
      <c r="T537" s="92"/>
      <c r="U537" s="92"/>
      <c r="V537" s="92"/>
      <c r="W537" s="92"/>
      <c r="X537" s="92"/>
    </row>
    <row r="538" spans="1:24" ht="24.75" customHeight="1" x14ac:dyDescent="0.3">
      <c r="A538" s="11"/>
      <c r="B538" s="6"/>
      <c r="C538" s="6"/>
      <c r="D538" s="7"/>
      <c r="E538" s="7"/>
      <c r="F538" s="8"/>
      <c r="G538" s="8"/>
      <c r="H538" s="8"/>
      <c r="I538" s="93"/>
      <c r="J538" s="93"/>
      <c r="K538" s="91"/>
      <c r="L538" s="94"/>
      <c r="M538" s="94"/>
      <c r="N538" s="101"/>
      <c r="O538" s="101"/>
      <c r="P538" s="92"/>
      <c r="Q538" s="92"/>
      <c r="R538" s="92"/>
      <c r="S538" s="92"/>
      <c r="T538" s="92"/>
      <c r="U538" s="92"/>
      <c r="V538" s="92"/>
      <c r="W538" s="92"/>
      <c r="X538" s="92"/>
    </row>
    <row r="539" spans="1:24" ht="24.75" customHeight="1" x14ac:dyDescent="0.3">
      <c r="A539" s="11"/>
      <c r="B539" s="6"/>
      <c r="C539" s="6"/>
      <c r="D539" s="7"/>
      <c r="E539" s="7"/>
      <c r="F539" s="8"/>
      <c r="G539" s="8"/>
      <c r="H539" s="8"/>
      <c r="I539" s="93"/>
      <c r="J539" s="93"/>
      <c r="K539" s="91"/>
      <c r="L539" s="94"/>
      <c r="M539" s="94"/>
      <c r="N539" s="101"/>
      <c r="O539" s="101"/>
      <c r="P539" s="92"/>
      <c r="Q539" s="92"/>
      <c r="R539" s="92"/>
      <c r="S539" s="92"/>
      <c r="T539" s="92"/>
      <c r="U539" s="92"/>
      <c r="V539" s="92"/>
      <c r="W539" s="92"/>
      <c r="X539" s="92"/>
    </row>
    <row r="540" spans="1:24" ht="24.75" customHeight="1" x14ac:dyDescent="0.3">
      <c r="A540" s="11"/>
      <c r="B540" s="6"/>
      <c r="C540" s="6"/>
      <c r="D540" s="7"/>
      <c r="E540" s="7"/>
      <c r="F540" s="8"/>
      <c r="G540" s="8"/>
      <c r="H540" s="8"/>
      <c r="I540" s="93"/>
      <c r="J540" s="93"/>
      <c r="K540" s="91"/>
      <c r="L540" s="94"/>
      <c r="M540" s="94"/>
      <c r="N540" s="101"/>
      <c r="O540" s="101"/>
      <c r="P540" s="92"/>
      <c r="Q540" s="92"/>
      <c r="R540" s="92"/>
      <c r="S540" s="92"/>
      <c r="T540" s="92"/>
      <c r="U540" s="92"/>
      <c r="V540" s="92"/>
      <c r="W540" s="92"/>
      <c r="X540" s="92"/>
    </row>
    <row r="541" spans="1:24" ht="24.75" customHeight="1" x14ac:dyDescent="0.3">
      <c r="A541" s="11"/>
      <c r="B541" s="6"/>
      <c r="C541" s="6"/>
      <c r="D541" s="7"/>
      <c r="E541" s="7"/>
      <c r="F541" s="8"/>
      <c r="G541" s="8"/>
      <c r="H541" s="8"/>
      <c r="I541" s="93"/>
      <c r="J541" s="93"/>
      <c r="K541" s="91"/>
      <c r="L541" s="94"/>
      <c r="M541" s="94"/>
      <c r="N541" s="101"/>
      <c r="O541" s="101"/>
      <c r="P541" s="92"/>
      <c r="Q541" s="92"/>
      <c r="R541" s="92"/>
      <c r="S541" s="92"/>
      <c r="T541" s="92"/>
      <c r="U541" s="92"/>
      <c r="V541" s="92"/>
      <c r="W541" s="92"/>
      <c r="X541" s="92"/>
    </row>
    <row r="542" spans="1:24" ht="24.75" customHeight="1" x14ac:dyDescent="0.3">
      <c r="A542" s="11"/>
      <c r="B542" s="6"/>
      <c r="C542" s="6"/>
      <c r="D542" s="7"/>
      <c r="E542" s="7"/>
      <c r="F542" s="8"/>
      <c r="G542" s="8"/>
      <c r="H542" s="8"/>
      <c r="I542" s="93"/>
      <c r="J542" s="93"/>
      <c r="K542" s="91"/>
      <c r="L542" s="94"/>
      <c r="M542" s="94"/>
      <c r="N542" s="101"/>
      <c r="O542" s="101"/>
      <c r="P542" s="92"/>
      <c r="Q542" s="92"/>
      <c r="R542" s="92"/>
      <c r="S542" s="92"/>
      <c r="T542" s="92"/>
      <c r="U542" s="92"/>
      <c r="V542" s="92"/>
      <c r="W542" s="92"/>
      <c r="X542" s="92"/>
    </row>
    <row r="543" spans="1:24" ht="24.75" customHeight="1" x14ac:dyDescent="0.3">
      <c r="A543" s="11"/>
      <c r="B543" s="6"/>
      <c r="C543" s="6"/>
      <c r="D543" s="7"/>
      <c r="E543" s="7"/>
      <c r="F543" s="8"/>
      <c r="G543" s="8"/>
      <c r="H543" s="8"/>
      <c r="I543" s="93"/>
      <c r="J543" s="93"/>
      <c r="K543" s="91"/>
      <c r="L543" s="94"/>
      <c r="M543" s="94"/>
      <c r="N543" s="101"/>
      <c r="O543" s="101"/>
      <c r="P543" s="92"/>
      <c r="Q543" s="92"/>
      <c r="R543" s="92"/>
      <c r="S543" s="92"/>
      <c r="T543" s="92"/>
      <c r="U543" s="92"/>
      <c r="V543" s="92"/>
      <c r="W543" s="92"/>
      <c r="X543" s="92"/>
    </row>
    <row r="544" spans="1:24" ht="24.75" customHeight="1" x14ac:dyDescent="0.3">
      <c r="A544" s="11"/>
      <c r="B544" s="6"/>
      <c r="C544" s="6"/>
      <c r="D544" s="7"/>
      <c r="E544" s="7"/>
      <c r="F544" s="8"/>
      <c r="G544" s="8"/>
      <c r="H544" s="8"/>
      <c r="I544" s="93"/>
      <c r="J544" s="93"/>
      <c r="K544" s="91"/>
      <c r="L544" s="94"/>
      <c r="M544" s="94"/>
      <c r="N544" s="101"/>
      <c r="O544" s="101"/>
      <c r="P544" s="92"/>
      <c r="Q544" s="92"/>
      <c r="R544" s="92"/>
      <c r="S544" s="92"/>
      <c r="T544" s="92"/>
      <c r="U544" s="92"/>
      <c r="V544" s="92"/>
      <c r="W544" s="92"/>
      <c r="X544" s="92"/>
    </row>
    <row r="545" spans="1:24" ht="24.75" customHeight="1" x14ac:dyDescent="0.3">
      <c r="A545" s="11"/>
      <c r="B545" s="6"/>
      <c r="C545" s="6"/>
      <c r="D545" s="7"/>
      <c r="E545" s="7"/>
      <c r="F545" s="8"/>
      <c r="G545" s="8"/>
      <c r="H545" s="8"/>
      <c r="I545" s="93"/>
      <c r="J545" s="93"/>
      <c r="K545" s="91"/>
      <c r="L545" s="94"/>
      <c r="M545" s="94"/>
      <c r="N545" s="101"/>
      <c r="O545" s="101"/>
      <c r="P545" s="92"/>
      <c r="Q545" s="92"/>
      <c r="R545" s="92"/>
      <c r="S545" s="92"/>
      <c r="T545" s="92"/>
      <c r="U545" s="92"/>
      <c r="V545" s="92"/>
      <c r="W545" s="92"/>
      <c r="X545" s="92"/>
    </row>
    <row r="546" spans="1:24" ht="24.75" customHeight="1" x14ac:dyDescent="0.3">
      <c r="A546" s="11"/>
      <c r="B546" s="6"/>
      <c r="C546" s="6"/>
      <c r="D546" s="7"/>
      <c r="E546" s="7"/>
      <c r="F546" s="8"/>
      <c r="G546" s="8"/>
      <c r="H546" s="8"/>
      <c r="I546" s="93"/>
      <c r="J546" s="93"/>
      <c r="K546" s="91"/>
      <c r="L546" s="94"/>
      <c r="M546" s="94"/>
      <c r="N546" s="101"/>
      <c r="O546" s="101"/>
      <c r="P546" s="92"/>
      <c r="Q546" s="92"/>
      <c r="R546" s="92"/>
      <c r="S546" s="92"/>
      <c r="T546" s="92"/>
      <c r="U546" s="92"/>
      <c r="V546" s="92"/>
      <c r="W546" s="92"/>
      <c r="X546" s="92"/>
    </row>
    <row r="547" spans="1:24" ht="24.75" customHeight="1" x14ac:dyDescent="0.3">
      <c r="A547" s="11"/>
      <c r="B547" s="6"/>
      <c r="C547" s="6"/>
      <c r="D547" s="7"/>
      <c r="E547" s="7"/>
      <c r="F547" s="8"/>
      <c r="G547" s="8"/>
      <c r="H547" s="8"/>
      <c r="I547" s="93"/>
      <c r="J547" s="93"/>
      <c r="K547" s="91"/>
      <c r="L547" s="94"/>
      <c r="M547" s="94"/>
      <c r="N547" s="101"/>
      <c r="O547" s="101"/>
      <c r="P547" s="92"/>
      <c r="Q547" s="92"/>
      <c r="R547" s="92"/>
      <c r="S547" s="92"/>
      <c r="T547" s="92"/>
      <c r="U547" s="92"/>
      <c r="V547" s="92"/>
      <c r="W547" s="92"/>
      <c r="X547" s="92"/>
    </row>
    <row r="548" spans="1:24" ht="24.75" customHeight="1" x14ac:dyDescent="0.3">
      <c r="A548" s="11"/>
      <c r="B548" s="6"/>
      <c r="C548" s="6"/>
      <c r="D548" s="7"/>
      <c r="E548" s="7"/>
      <c r="F548" s="8"/>
      <c r="G548" s="8"/>
      <c r="H548" s="8"/>
      <c r="I548" s="93"/>
      <c r="J548" s="93"/>
      <c r="K548" s="91"/>
      <c r="L548" s="94"/>
      <c r="M548" s="94"/>
      <c r="N548" s="101"/>
      <c r="O548" s="101"/>
      <c r="P548" s="92"/>
      <c r="Q548" s="92"/>
      <c r="R548" s="92"/>
      <c r="S548" s="92"/>
      <c r="T548" s="92"/>
      <c r="U548" s="92"/>
      <c r="V548" s="92"/>
      <c r="W548" s="92"/>
      <c r="X548" s="92"/>
    </row>
    <row r="549" spans="1:24" ht="24.75" customHeight="1" x14ac:dyDescent="0.3">
      <c r="A549" s="11"/>
      <c r="B549" s="6"/>
      <c r="C549" s="6"/>
      <c r="D549" s="7"/>
      <c r="E549" s="7"/>
      <c r="F549" s="8"/>
      <c r="G549" s="8"/>
      <c r="H549" s="8"/>
      <c r="I549" s="93"/>
      <c r="J549" s="93"/>
      <c r="K549" s="91"/>
      <c r="L549" s="94"/>
      <c r="M549" s="94"/>
      <c r="N549" s="101"/>
      <c r="O549" s="101"/>
      <c r="P549" s="92"/>
      <c r="Q549" s="92"/>
      <c r="R549" s="92"/>
      <c r="S549" s="92"/>
      <c r="T549" s="92"/>
      <c r="U549" s="92"/>
      <c r="V549" s="92"/>
      <c r="W549" s="92"/>
      <c r="X549" s="92"/>
    </row>
    <row r="550" spans="1:24" ht="24.75" customHeight="1" x14ac:dyDescent="0.3">
      <c r="A550" s="11"/>
      <c r="B550" s="6"/>
      <c r="C550" s="6"/>
      <c r="D550" s="7"/>
      <c r="E550" s="7"/>
      <c r="F550" s="8"/>
      <c r="G550" s="8"/>
      <c r="H550" s="8"/>
      <c r="I550" s="93"/>
      <c r="J550" s="93"/>
      <c r="K550" s="91"/>
      <c r="L550" s="94"/>
      <c r="M550" s="94"/>
      <c r="N550" s="101"/>
      <c r="O550" s="101"/>
      <c r="P550" s="92"/>
      <c r="Q550" s="92"/>
      <c r="R550" s="92"/>
      <c r="S550" s="92"/>
      <c r="T550" s="92"/>
      <c r="U550" s="92"/>
      <c r="V550" s="92"/>
      <c r="W550" s="92"/>
      <c r="X550" s="92"/>
    </row>
    <row r="551" spans="1:24" ht="24.75" customHeight="1" x14ac:dyDescent="0.3">
      <c r="A551" s="11"/>
      <c r="B551" s="6"/>
      <c r="C551" s="6"/>
      <c r="D551" s="7"/>
      <c r="E551" s="7"/>
      <c r="F551" s="8"/>
      <c r="G551" s="8"/>
      <c r="H551" s="8"/>
      <c r="I551" s="93"/>
      <c r="J551" s="93"/>
      <c r="K551" s="91"/>
      <c r="L551" s="94"/>
      <c r="M551" s="94"/>
      <c r="N551" s="101"/>
      <c r="O551" s="101"/>
      <c r="P551" s="92"/>
      <c r="Q551" s="92"/>
      <c r="R551" s="92"/>
      <c r="S551" s="92"/>
      <c r="T551" s="92"/>
      <c r="U551" s="92"/>
      <c r="V551" s="92"/>
      <c r="W551" s="92"/>
      <c r="X551" s="92"/>
    </row>
    <row r="552" spans="1:24" ht="24.75" customHeight="1" x14ac:dyDescent="0.3">
      <c r="A552" s="11"/>
      <c r="B552" s="6"/>
      <c r="C552" s="6"/>
      <c r="D552" s="7"/>
      <c r="E552" s="7"/>
      <c r="F552" s="8"/>
      <c r="G552" s="8"/>
      <c r="H552" s="8"/>
      <c r="I552" s="93"/>
      <c r="J552" s="93"/>
      <c r="K552" s="91"/>
      <c r="L552" s="94"/>
      <c r="M552" s="94"/>
      <c r="N552" s="101"/>
      <c r="O552" s="101"/>
      <c r="P552" s="92"/>
      <c r="Q552" s="92"/>
      <c r="R552" s="92"/>
      <c r="S552" s="92"/>
      <c r="T552" s="92"/>
      <c r="U552" s="92"/>
      <c r="V552" s="92"/>
      <c r="W552" s="92"/>
      <c r="X552" s="92"/>
    </row>
    <row r="553" spans="1:24" ht="24.75" customHeight="1" x14ac:dyDescent="0.3">
      <c r="A553" s="11"/>
      <c r="B553" s="6"/>
      <c r="C553" s="6"/>
      <c r="D553" s="7"/>
      <c r="E553" s="7"/>
      <c r="F553" s="8"/>
      <c r="G553" s="8"/>
      <c r="H553" s="8"/>
      <c r="I553" s="93"/>
      <c r="J553" s="93"/>
      <c r="K553" s="91"/>
      <c r="L553" s="94"/>
      <c r="M553" s="94"/>
      <c r="N553" s="101"/>
      <c r="O553" s="101"/>
      <c r="P553" s="92"/>
      <c r="Q553" s="92"/>
      <c r="R553" s="92"/>
      <c r="S553" s="92"/>
      <c r="T553" s="92"/>
      <c r="U553" s="92"/>
      <c r="V553" s="92"/>
      <c r="W553" s="92"/>
      <c r="X553" s="92"/>
    </row>
    <row r="554" spans="1:24" ht="24.75" customHeight="1" x14ac:dyDescent="0.3">
      <c r="A554" s="11"/>
      <c r="B554" s="6"/>
      <c r="C554" s="6"/>
      <c r="D554" s="7"/>
      <c r="E554" s="7"/>
      <c r="F554" s="8"/>
      <c r="G554" s="8"/>
      <c r="H554" s="8"/>
      <c r="I554" s="93"/>
      <c r="J554" s="93"/>
      <c r="K554" s="91"/>
      <c r="L554" s="94"/>
      <c r="M554" s="94"/>
      <c r="N554" s="101"/>
      <c r="O554" s="101"/>
      <c r="P554" s="92"/>
      <c r="Q554" s="92"/>
      <c r="R554" s="92"/>
      <c r="S554" s="92"/>
      <c r="T554" s="92"/>
      <c r="U554" s="92"/>
      <c r="V554" s="92"/>
      <c r="W554" s="92"/>
      <c r="X554" s="92"/>
    </row>
    <row r="555" spans="1:24" ht="24.75" customHeight="1" x14ac:dyDescent="0.3">
      <c r="A555" s="11"/>
      <c r="B555" s="6"/>
      <c r="C555" s="6"/>
      <c r="D555" s="7"/>
      <c r="E555" s="7"/>
      <c r="F555" s="8"/>
      <c r="G555" s="8"/>
      <c r="H555" s="8"/>
      <c r="I555" s="93"/>
      <c r="J555" s="93"/>
      <c r="K555" s="91"/>
      <c r="L555" s="94"/>
      <c r="M555" s="94"/>
      <c r="N555" s="101"/>
      <c r="O555" s="101"/>
      <c r="P555" s="92"/>
      <c r="Q555" s="92"/>
      <c r="R555" s="92"/>
      <c r="S555" s="92"/>
      <c r="T555" s="92"/>
      <c r="U555" s="92"/>
      <c r="V555" s="92"/>
      <c r="W555" s="92"/>
      <c r="X555" s="92"/>
    </row>
    <row r="556" spans="1:24" ht="24.75" customHeight="1" x14ac:dyDescent="0.3">
      <c r="A556" s="11"/>
      <c r="B556" s="6"/>
      <c r="C556" s="6"/>
      <c r="D556" s="7"/>
      <c r="E556" s="7"/>
      <c r="F556" s="8"/>
      <c r="G556" s="8"/>
      <c r="H556" s="8"/>
      <c r="I556" s="93"/>
      <c r="J556" s="93"/>
      <c r="K556" s="91"/>
      <c r="L556" s="94"/>
      <c r="M556" s="94"/>
      <c r="N556" s="101"/>
      <c r="O556" s="101"/>
      <c r="P556" s="92"/>
      <c r="Q556" s="92"/>
      <c r="R556" s="92"/>
      <c r="S556" s="92"/>
      <c r="T556" s="92"/>
      <c r="U556" s="92"/>
      <c r="V556" s="92"/>
      <c r="W556" s="92"/>
      <c r="X556" s="92"/>
    </row>
    <row r="557" spans="1:24" ht="24.75" customHeight="1" x14ac:dyDescent="0.3">
      <c r="A557" s="11"/>
      <c r="B557" s="6"/>
      <c r="C557" s="6"/>
      <c r="D557" s="7"/>
      <c r="E557" s="7"/>
      <c r="F557" s="8"/>
      <c r="G557" s="8"/>
      <c r="H557" s="8"/>
      <c r="I557" s="93"/>
      <c r="J557" s="93"/>
      <c r="K557" s="91"/>
      <c r="L557" s="94"/>
      <c r="M557" s="94"/>
      <c r="N557" s="101"/>
      <c r="O557" s="101"/>
      <c r="P557" s="92"/>
      <c r="Q557" s="92"/>
      <c r="R557" s="92"/>
      <c r="S557" s="92"/>
      <c r="T557" s="92"/>
      <c r="U557" s="92"/>
      <c r="V557" s="92"/>
      <c r="W557" s="92"/>
      <c r="X557" s="92"/>
    </row>
    <row r="558" spans="1:24" ht="24.75" customHeight="1" x14ac:dyDescent="0.3">
      <c r="A558" s="11"/>
      <c r="B558" s="6"/>
      <c r="C558" s="6"/>
      <c r="D558" s="7"/>
      <c r="E558" s="7"/>
      <c r="F558" s="8"/>
      <c r="G558" s="8"/>
      <c r="H558" s="8"/>
      <c r="I558" s="93"/>
      <c r="J558" s="93"/>
      <c r="K558" s="91"/>
      <c r="L558" s="94"/>
      <c r="M558" s="94"/>
      <c r="N558" s="101"/>
      <c r="O558" s="101"/>
      <c r="P558" s="92"/>
      <c r="Q558" s="92"/>
      <c r="R558" s="92"/>
      <c r="S558" s="92"/>
      <c r="T558" s="92"/>
      <c r="U558" s="92"/>
      <c r="V558" s="92"/>
      <c r="W558" s="92"/>
      <c r="X558" s="92"/>
    </row>
    <row r="559" spans="1:24" ht="24.75" customHeight="1" x14ac:dyDescent="0.3">
      <c r="A559" s="11"/>
      <c r="B559" s="6"/>
      <c r="C559" s="6"/>
      <c r="D559" s="7"/>
      <c r="E559" s="7"/>
      <c r="F559" s="8"/>
      <c r="G559" s="8"/>
      <c r="H559" s="8"/>
      <c r="I559" s="93"/>
      <c r="J559" s="93"/>
      <c r="K559" s="91"/>
      <c r="L559" s="94"/>
      <c r="M559" s="94"/>
      <c r="N559" s="101"/>
      <c r="O559" s="101"/>
      <c r="P559" s="92"/>
      <c r="Q559" s="92"/>
      <c r="R559" s="92"/>
      <c r="S559" s="92"/>
      <c r="T559" s="92"/>
      <c r="U559" s="92"/>
      <c r="V559" s="92"/>
      <c r="W559" s="92"/>
      <c r="X559" s="92"/>
    </row>
    <row r="560" spans="1:24" ht="24.75" customHeight="1" x14ac:dyDescent="0.3">
      <c r="A560" s="11"/>
      <c r="B560" s="6"/>
      <c r="C560" s="6"/>
      <c r="D560" s="7"/>
      <c r="E560" s="7"/>
      <c r="F560" s="8"/>
      <c r="G560" s="8"/>
      <c r="H560" s="8"/>
      <c r="I560" s="93"/>
      <c r="J560" s="93"/>
      <c r="K560" s="91"/>
      <c r="L560" s="94"/>
      <c r="M560" s="94"/>
      <c r="N560" s="101"/>
      <c r="O560" s="101"/>
      <c r="P560" s="92"/>
      <c r="Q560" s="92"/>
      <c r="R560" s="92"/>
      <c r="S560" s="92"/>
      <c r="T560" s="92"/>
      <c r="U560" s="92"/>
      <c r="V560" s="92"/>
      <c r="W560" s="92"/>
      <c r="X560" s="92"/>
    </row>
    <row r="561" spans="1:24" ht="24.75" customHeight="1" x14ac:dyDescent="0.3">
      <c r="A561" s="11"/>
      <c r="B561" s="6"/>
      <c r="C561" s="6"/>
      <c r="D561" s="7"/>
      <c r="E561" s="7"/>
      <c r="F561" s="8"/>
      <c r="G561" s="8"/>
      <c r="H561" s="8"/>
      <c r="I561" s="93"/>
      <c r="J561" s="93"/>
      <c r="K561" s="91"/>
      <c r="L561" s="94"/>
      <c r="M561" s="94"/>
      <c r="N561" s="101"/>
      <c r="O561" s="101"/>
      <c r="P561" s="92"/>
      <c r="Q561" s="92"/>
      <c r="R561" s="92"/>
      <c r="S561" s="92"/>
      <c r="T561" s="92"/>
      <c r="U561" s="92"/>
      <c r="V561" s="92"/>
      <c r="W561" s="92"/>
      <c r="X561" s="92"/>
    </row>
    <row r="562" spans="1:24" ht="24.75" customHeight="1" x14ac:dyDescent="0.3">
      <c r="A562" s="11"/>
      <c r="B562" s="6"/>
      <c r="C562" s="6"/>
      <c r="D562" s="7"/>
      <c r="E562" s="7"/>
      <c r="F562" s="8"/>
      <c r="G562" s="8"/>
      <c r="H562" s="8"/>
      <c r="I562" s="93"/>
      <c r="J562" s="93"/>
      <c r="K562" s="91"/>
      <c r="L562" s="94"/>
      <c r="M562" s="94"/>
      <c r="N562" s="101"/>
      <c r="O562" s="101"/>
      <c r="P562" s="92"/>
      <c r="Q562" s="92"/>
      <c r="R562" s="92"/>
      <c r="S562" s="92"/>
      <c r="T562" s="92"/>
      <c r="U562" s="92"/>
      <c r="V562" s="92"/>
      <c r="W562" s="92"/>
      <c r="X562" s="92"/>
    </row>
    <row r="563" spans="1:24" ht="24.75" customHeight="1" x14ac:dyDescent="0.3">
      <c r="A563" s="11"/>
      <c r="B563" s="6"/>
      <c r="C563" s="6"/>
      <c r="D563" s="7"/>
      <c r="E563" s="7"/>
      <c r="F563" s="8"/>
      <c r="G563" s="8"/>
      <c r="H563" s="8"/>
      <c r="I563" s="93"/>
      <c r="J563" s="93"/>
      <c r="K563" s="91"/>
      <c r="L563" s="94"/>
      <c r="M563" s="94"/>
      <c r="N563" s="101"/>
      <c r="O563" s="101"/>
      <c r="P563" s="92"/>
      <c r="Q563" s="92"/>
      <c r="R563" s="92"/>
      <c r="S563" s="92"/>
      <c r="T563" s="92"/>
      <c r="U563" s="92"/>
      <c r="V563" s="92"/>
      <c r="W563" s="92"/>
      <c r="X563" s="92"/>
    </row>
    <row r="564" spans="1:24" ht="24.75" customHeight="1" x14ac:dyDescent="0.3">
      <c r="A564" s="11"/>
      <c r="B564" s="6"/>
      <c r="C564" s="6"/>
      <c r="D564" s="7"/>
      <c r="E564" s="7"/>
      <c r="F564" s="8"/>
      <c r="G564" s="8"/>
      <c r="H564" s="8"/>
      <c r="I564" s="93"/>
      <c r="J564" s="93"/>
      <c r="K564" s="91"/>
      <c r="L564" s="94"/>
      <c r="M564" s="94"/>
      <c r="N564" s="101"/>
      <c r="O564" s="101"/>
      <c r="P564" s="92"/>
      <c r="Q564" s="92"/>
      <c r="R564" s="92"/>
      <c r="S564" s="92"/>
      <c r="T564" s="92"/>
      <c r="U564" s="92"/>
      <c r="V564" s="92"/>
      <c r="W564" s="92"/>
      <c r="X564" s="92"/>
    </row>
    <row r="565" spans="1:24" ht="24.75" customHeight="1" x14ac:dyDescent="0.3">
      <c r="A565" s="11"/>
      <c r="B565" s="6"/>
      <c r="C565" s="6"/>
      <c r="D565" s="7"/>
      <c r="E565" s="7"/>
      <c r="F565" s="8"/>
      <c r="G565" s="8"/>
      <c r="H565" s="8"/>
      <c r="I565" s="93"/>
      <c r="J565" s="93"/>
      <c r="K565" s="91"/>
      <c r="L565" s="94"/>
      <c r="M565" s="94"/>
      <c r="N565" s="101"/>
      <c r="O565" s="101"/>
      <c r="P565" s="92"/>
      <c r="Q565" s="92"/>
      <c r="R565" s="92"/>
      <c r="S565" s="92"/>
      <c r="T565" s="92"/>
      <c r="U565" s="92"/>
      <c r="V565" s="92"/>
      <c r="W565" s="92"/>
      <c r="X565" s="92"/>
    </row>
    <row r="566" spans="1:24" ht="24.75" customHeight="1" x14ac:dyDescent="0.3">
      <c r="A566" s="11"/>
      <c r="B566" s="6"/>
      <c r="C566" s="6"/>
      <c r="D566" s="7"/>
      <c r="E566" s="7"/>
      <c r="F566" s="8"/>
      <c r="G566" s="8"/>
      <c r="H566" s="8"/>
      <c r="I566" s="93"/>
      <c r="J566" s="93"/>
      <c r="K566" s="91"/>
      <c r="L566" s="94"/>
      <c r="M566" s="94"/>
      <c r="N566" s="101"/>
      <c r="O566" s="101"/>
      <c r="P566" s="92"/>
      <c r="Q566" s="92"/>
      <c r="R566" s="92"/>
      <c r="S566" s="92"/>
      <c r="T566" s="92"/>
      <c r="U566" s="92"/>
      <c r="V566" s="92"/>
      <c r="W566" s="92"/>
      <c r="X566" s="92"/>
    </row>
    <row r="567" spans="1:24" ht="24.75" customHeight="1" x14ac:dyDescent="0.3">
      <c r="A567" s="11"/>
      <c r="B567" s="6"/>
      <c r="C567" s="6"/>
      <c r="D567" s="7"/>
      <c r="E567" s="7"/>
      <c r="F567" s="8"/>
      <c r="G567" s="8"/>
      <c r="H567" s="8"/>
      <c r="I567" s="93"/>
      <c r="J567" s="93"/>
      <c r="K567" s="91"/>
      <c r="L567" s="94"/>
      <c r="M567" s="94"/>
      <c r="N567" s="101"/>
      <c r="O567" s="101"/>
      <c r="P567" s="92"/>
      <c r="Q567" s="92"/>
      <c r="R567" s="92"/>
      <c r="S567" s="92"/>
      <c r="T567" s="92"/>
      <c r="U567" s="92"/>
      <c r="V567" s="92"/>
      <c r="W567" s="92"/>
      <c r="X567" s="92"/>
    </row>
    <row r="568" spans="1:24" ht="24.75" customHeight="1" x14ac:dyDescent="0.3">
      <c r="A568" s="11"/>
      <c r="B568" s="6"/>
      <c r="C568" s="6"/>
      <c r="D568" s="7"/>
      <c r="E568" s="7"/>
      <c r="F568" s="8"/>
      <c r="G568" s="8"/>
      <c r="H568" s="8"/>
      <c r="I568" s="93"/>
      <c r="J568" s="93"/>
      <c r="K568" s="91"/>
      <c r="L568" s="94"/>
      <c r="M568" s="94"/>
      <c r="N568" s="101"/>
      <c r="O568" s="101"/>
      <c r="P568" s="92"/>
      <c r="Q568" s="92"/>
      <c r="R568" s="92"/>
      <c r="S568" s="92"/>
      <c r="T568" s="92"/>
      <c r="U568" s="92"/>
      <c r="V568" s="92"/>
      <c r="W568" s="92"/>
      <c r="X568" s="92"/>
    </row>
    <row r="569" spans="1:24" ht="24.75" customHeight="1" x14ac:dyDescent="0.3">
      <c r="A569" s="11"/>
      <c r="B569" s="6"/>
      <c r="C569" s="6"/>
      <c r="D569" s="7"/>
      <c r="E569" s="7"/>
      <c r="F569" s="8"/>
      <c r="G569" s="8"/>
      <c r="H569" s="8"/>
      <c r="I569" s="93"/>
      <c r="J569" s="93"/>
      <c r="K569" s="91"/>
      <c r="L569" s="94"/>
      <c r="M569" s="94"/>
      <c r="N569" s="101"/>
      <c r="O569" s="101"/>
      <c r="P569" s="92"/>
      <c r="Q569" s="92"/>
      <c r="R569" s="92"/>
      <c r="S569" s="92"/>
      <c r="T569" s="92"/>
      <c r="U569" s="92"/>
      <c r="V569" s="92"/>
      <c r="W569" s="92"/>
      <c r="X569" s="92"/>
    </row>
    <row r="570" spans="1:24" ht="24.75" customHeight="1" x14ac:dyDescent="0.3">
      <c r="A570" s="11"/>
      <c r="B570" s="6"/>
      <c r="C570" s="6"/>
      <c r="D570" s="7"/>
      <c r="E570" s="7"/>
      <c r="F570" s="8"/>
      <c r="G570" s="8"/>
      <c r="H570" s="8"/>
      <c r="I570" s="93"/>
      <c r="J570" s="93"/>
      <c r="K570" s="91"/>
      <c r="L570" s="94"/>
      <c r="M570" s="94"/>
      <c r="N570" s="101"/>
      <c r="O570" s="101"/>
      <c r="P570" s="92"/>
      <c r="Q570" s="92"/>
      <c r="R570" s="92"/>
      <c r="S570" s="92"/>
      <c r="T570" s="92"/>
      <c r="U570" s="92"/>
      <c r="V570" s="92"/>
      <c r="W570" s="92"/>
      <c r="X570" s="92"/>
    </row>
    <row r="571" spans="1:24" ht="24.75" customHeight="1" x14ac:dyDescent="0.3">
      <c r="A571" s="11"/>
      <c r="B571" s="6"/>
      <c r="C571" s="6"/>
      <c r="D571" s="7"/>
      <c r="E571" s="7"/>
      <c r="F571" s="8"/>
      <c r="G571" s="8"/>
      <c r="H571" s="8"/>
      <c r="I571" s="93"/>
      <c r="J571" s="93"/>
      <c r="K571" s="91"/>
      <c r="L571" s="94"/>
      <c r="M571" s="94"/>
      <c r="N571" s="101"/>
      <c r="O571" s="101"/>
      <c r="P571" s="92"/>
      <c r="Q571" s="92"/>
      <c r="R571" s="92"/>
      <c r="S571" s="92"/>
      <c r="T571" s="92"/>
      <c r="U571" s="92"/>
      <c r="V571" s="92"/>
      <c r="W571" s="92"/>
      <c r="X571" s="92"/>
    </row>
    <row r="572" spans="1:24" ht="24.75" customHeight="1" x14ac:dyDescent="0.3">
      <c r="A572" s="11"/>
      <c r="B572" s="6"/>
      <c r="C572" s="6"/>
      <c r="D572" s="7"/>
      <c r="E572" s="7"/>
      <c r="F572" s="8"/>
      <c r="G572" s="8"/>
      <c r="H572" s="8"/>
      <c r="I572" s="93"/>
      <c r="J572" s="93"/>
      <c r="K572" s="91"/>
      <c r="L572" s="94"/>
      <c r="M572" s="94"/>
      <c r="N572" s="101"/>
      <c r="O572" s="101"/>
      <c r="P572" s="92"/>
      <c r="Q572" s="92"/>
      <c r="R572" s="92"/>
      <c r="S572" s="92"/>
      <c r="T572" s="92"/>
      <c r="U572" s="92"/>
      <c r="V572" s="92"/>
      <c r="W572" s="92"/>
      <c r="X572" s="92"/>
    </row>
    <row r="573" spans="1:24" ht="24.75" customHeight="1" x14ac:dyDescent="0.3">
      <c r="A573" s="11"/>
      <c r="B573" s="6"/>
      <c r="C573" s="6"/>
      <c r="D573" s="7"/>
      <c r="E573" s="7"/>
      <c r="F573" s="8"/>
      <c r="G573" s="8"/>
      <c r="H573" s="8"/>
      <c r="I573" s="93"/>
      <c r="J573" s="93"/>
      <c r="K573" s="91"/>
      <c r="L573" s="94"/>
      <c r="M573" s="94"/>
      <c r="N573" s="101"/>
      <c r="O573" s="101"/>
      <c r="P573" s="92"/>
      <c r="Q573" s="92"/>
      <c r="R573" s="92"/>
      <c r="S573" s="92"/>
      <c r="T573" s="92"/>
      <c r="U573" s="92"/>
      <c r="V573" s="92"/>
      <c r="W573" s="92"/>
      <c r="X573" s="92"/>
    </row>
    <row r="574" spans="1:24" ht="24.75" customHeight="1" x14ac:dyDescent="0.3">
      <c r="A574" s="11"/>
      <c r="B574" s="6"/>
      <c r="C574" s="6"/>
      <c r="D574" s="7"/>
      <c r="E574" s="7"/>
      <c r="F574" s="8"/>
      <c r="G574" s="8"/>
      <c r="H574" s="8"/>
      <c r="I574" s="93"/>
      <c r="J574" s="93"/>
      <c r="K574" s="91"/>
      <c r="L574" s="94"/>
      <c r="M574" s="94"/>
      <c r="N574" s="101"/>
      <c r="O574" s="101"/>
      <c r="P574" s="92"/>
      <c r="Q574" s="92"/>
      <c r="R574" s="92"/>
      <c r="S574" s="92"/>
      <c r="T574" s="92"/>
      <c r="U574" s="92"/>
      <c r="V574" s="92"/>
      <c r="W574" s="92"/>
      <c r="X574" s="92"/>
    </row>
    <row r="575" spans="1:24" ht="24.75" customHeight="1" x14ac:dyDescent="0.3">
      <c r="A575" s="11"/>
      <c r="B575" s="6"/>
      <c r="C575" s="6"/>
      <c r="D575" s="7"/>
      <c r="E575" s="7"/>
      <c r="F575" s="8"/>
      <c r="G575" s="8"/>
      <c r="H575" s="8"/>
      <c r="I575" s="93"/>
      <c r="J575" s="93"/>
      <c r="K575" s="91"/>
      <c r="L575" s="94"/>
      <c r="M575" s="94"/>
      <c r="N575" s="101"/>
      <c r="O575" s="101"/>
      <c r="P575" s="92"/>
      <c r="Q575" s="92"/>
      <c r="R575" s="92"/>
      <c r="S575" s="92"/>
      <c r="T575" s="92"/>
      <c r="U575" s="92"/>
      <c r="V575" s="92"/>
      <c r="W575" s="92"/>
      <c r="X575" s="92"/>
    </row>
    <row r="576" spans="1:24" ht="24.75" customHeight="1" x14ac:dyDescent="0.3">
      <c r="A576" s="11"/>
      <c r="B576" s="6"/>
      <c r="C576" s="6"/>
      <c r="D576" s="7"/>
      <c r="E576" s="7"/>
      <c r="F576" s="8"/>
      <c r="G576" s="8"/>
      <c r="H576" s="8"/>
      <c r="I576" s="93"/>
      <c r="J576" s="93"/>
      <c r="K576" s="91"/>
      <c r="L576" s="94"/>
      <c r="M576" s="94"/>
      <c r="N576" s="101"/>
      <c r="O576" s="101"/>
      <c r="P576" s="92"/>
      <c r="Q576" s="92"/>
      <c r="R576" s="92"/>
      <c r="S576" s="92"/>
      <c r="T576" s="92"/>
      <c r="U576" s="92"/>
      <c r="V576" s="92"/>
      <c r="W576" s="92"/>
      <c r="X576" s="92"/>
    </row>
    <row r="577" spans="1:24" ht="24.75" customHeight="1" x14ac:dyDescent="0.3">
      <c r="A577" s="11"/>
      <c r="B577" s="6"/>
      <c r="C577" s="6"/>
      <c r="D577" s="7"/>
      <c r="E577" s="7"/>
      <c r="F577" s="8"/>
      <c r="G577" s="8"/>
      <c r="H577" s="8"/>
      <c r="I577" s="93"/>
      <c r="J577" s="93"/>
      <c r="K577" s="91"/>
      <c r="L577" s="94"/>
      <c r="M577" s="94"/>
      <c r="N577" s="101"/>
      <c r="O577" s="101"/>
      <c r="P577" s="92"/>
      <c r="Q577" s="92"/>
      <c r="R577" s="92"/>
      <c r="S577" s="92"/>
      <c r="T577" s="92"/>
      <c r="U577" s="92"/>
      <c r="V577" s="92"/>
      <c r="W577" s="92"/>
      <c r="X577" s="92"/>
    </row>
    <row r="578" spans="1:24" ht="24.75" customHeight="1" x14ac:dyDescent="0.3">
      <c r="A578" s="11"/>
      <c r="B578" s="6"/>
      <c r="C578" s="6"/>
      <c r="D578" s="7"/>
      <c r="E578" s="7"/>
      <c r="F578" s="8"/>
      <c r="G578" s="8"/>
      <c r="H578" s="8"/>
      <c r="I578" s="93"/>
      <c r="J578" s="93"/>
      <c r="K578" s="91"/>
      <c r="L578" s="94"/>
      <c r="M578" s="94"/>
      <c r="N578" s="101"/>
      <c r="O578" s="101"/>
      <c r="P578" s="92"/>
      <c r="Q578" s="92"/>
      <c r="R578" s="92"/>
      <c r="S578" s="92"/>
      <c r="T578" s="92"/>
      <c r="U578" s="92"/>
      <c r="V578" s="92"/>
      <c r="W578" s="92"/>
      <c r="X578" s="92"/>
    </row>
    <row r="579" spans="1:24" ht="24.75" customHeight="1" x14ac:dyDescent="0.3">
      <c r="A579" s="11"/>
      <c r="B579" s="6"/>
      <c r="C579" s="6"/>
      <c r="D579" s="7"/>
      <c r="E579" s="7"/>
      <c r="F579" s="8"/>
      <c r="G579" s="8"/>
      <c r="H579" s="8"/>
      <c r="I579" s="93"/>
      <c r="J579" s="93"/>
      <c r="K579" s="91"/>
      <c r="L579" s="94"/>
      <c r="M579" s="94"/>
      <c r="N579" s="101"/>
      <c r="O579" s="101"/>
      <c r="P579" s="92"/>
      <c r="Q579" s="92"/>
      <c r="R579" s="92"/>
      <c r="S579" s="92"/>
      <c r="T579" s="92"/>
      <c r="U579" s="92"/>
      <c r="V579" s="92"/>
      <c r="W579" s="92"/>
      <c r="X579" s="92"/>
    </row>
    <row r="580" spans="1:24" ht="24.75" customHeight="1" x14ac:dyDescent="0.3">
      <c r="A580" s="11"/>
      <c r="B580" s="6"/>
      <c r="C580" s="6"/>
      <c r="D580" s="7"/>
      <c r="E580" s="7"/>
      <c r="F580" s="8"/>
      <c r="G580" s="8"/>
      <c r="H580" s="8"/>
      <c r="I580" s="93"/>
      <c r="J580" s="93"/>
      <c r="K580" s="91"/>
      <c r="L580" s="94"/>
      <c r="M580" s="94"/>
      <c r="N580" s="101"/>
      <c r="O580" s="101"/>
      <c r="P580" s="92"/>
      <c r="Q580" s="92"/>
      <c r="R580" s="92"/>
      <c r="S580" s="92"/>
      <c r="T580" s="92"/>
      <c r="U580" s="92"/>
      <c r="V580" s="92"/>
      <c r="W580" s="92"/>
      <c r="X580" s="92"/>
    </row>
    <row r="581" spans="1:24" ht="24.75" customHeight="1" x14ac:dyDescent="0.3">
      <c r="A581" s="11"/>
      <c r="B581" s="6"/>
      <c r="C581" s="6"/>
      <c r="D581" s="7"/>
      <c r="E581" s="7"/>
      <c r="F581" s="8"/>
      <c r="G581" s="8"/>
      <c r="H581" s="8"/>
      <c r="I581" s="93"/>
      <c r="J581" s="93"/>
      <c r="K581" s="91"/>
      <c r="L581" s="94"/>
      <c r="M581" s="94"/>
      <c r="N581" s="101"/>
      <c r="O581" s="101"/>
      <c r="P581" s="92"/>
      <c r="Q581" s="92"/>
      <c r="R581" s="92"/>
      <c r="S581" s="92"/>
      <c r="T581" s="92"/>
      <c r="U581" s="92"/>
      <c r="V581" s="92"/>
      <c r="W581" s="92"/>
      <c r="X581" s="92"/>
    </row>
    <row r="582" spans="1:24" ht="24.75" customHeight="1" x14ac:dyDescent="0.3">
      <c r="A582" s="11"/>
      <c r="B582" s="6"/>
      <c r="C582" s="6"/>
      <c r="D582" s="7"/>
      <c r="E582" s="7"/>
      <c r="F582" s="8"/>
      <c r="G582" s="8"/>
      <c r="H582" s="8"/>
      <c r="I582" s="93"/>
      <c r="J582" s="93"/>
      <c r="K582" s="91"/>
      <c r="L582" s="94"/>
      <c r="M582" s="94"/>
      <c r="N582" s="101"/>
      <c r="O582" s="101"/>
      <c r="P582" s="92"/>
      <c r="Q582" s="92"/>
      <c r="R582" s="92"/>
      <c r="S582" s="92"/>
      <c r="T582" s="92"/>
      <c r="U582" s="92"/>
      <c r="V582" s="92"/>
      <c r="W582" s="92"/>
      <c r="X582" s="92"/>
    </row>
    <row r="583" spans="1:24" ht="24.75" customHeight="1" x14ac:dyDescent="0.3">
      <c r="A583" s="11"/>
      <c r="B583" s="6"/>
      <c r="C583" s="6"/>
      <c r="D583" s="7"/>
      <c r="E583" s="7"/>
      <c r="F583" s="8"/>
      <c r="G583" s="8"/>
      <c r="H583" s="8"/>
      <c r="I583" s="93"/>
      <c r="J583" s="93"/>
      <c r="K583" s="91"/>
      <c r="L583" s="94"/>
      <c r="M583" s="94"/>
      <c r="N583" s="101"/>
      <c r="O583" s="101"/>
      <c r="P583" s="92"/>
      <c r="Q583" s="92"/>
      <c r="R583" s="92"/>
      <c r="S583" s="92"/>
      <c r="T583" s="92"/>
      <c r="U583" s="92"/>
      <c r="V583" s="92"/>
      <c r="W583" s="92"/>
      <c r="X583" s="92"/>
    </row>
    <row r="584" spans="1:24" ht="24.75" customHeight="1" x14ac:dyDescent="0.3">
      <c r="A584" s="11"/>
      <c r="B584" s="6"/>
      <c r="C584" s="6"/>
      <c r="D584" s="7"/>
      <c r="E584" s="7"/>
      <c r="F584" s="8"/>
      <c r="G584" s="8"/>
      <c r="H584" s="8"/>
      <c r="I584" s="93"/>
      <c r="J584" s="93"/>
      <c r="K584" s="91"/>
      <c r="L584" s="94"/>
      <c r="M584" s="94"/>
      <c r="N584" s="101"/>
      <c r="O584" s="101"/>
      <c r="P584" s="92"/>
      <c r="Q584" s="92"/>
      <c r="R584" s="92"/>
      <c r="S584" s="92"/>
      <c r="T584" s="92"/>
      <c r="U584" s="92"/>
      <c r="V584" s="92"/>
      <c r="W584" s="92"/>
      <c r="X584" s="92"/>
    </row>
    <row r="585" spans="1:24" ht="24.75" customHeight="1" x14ac:dyDescent="0.3">
      <c r="A585" s="11"/>
      <c r="B585" s="6"/>
      <c r="C585" s="6"/>
      <c r="D585" s="7"/>
      <c r="E585" s="7"/>
      <c r="F585" s="8"/>
      <c r="G585" s="8"/>
      <c r="H585" s="8"/>
      <c r="I585" s="93"/>
      <c r="J585" s="93"/>
      <c r="K585" s="91"/>
      <c r="L585" s="94"/>
      <c r="M585" s="94"/>
      <c r="N585" s="101"/>
      <c r="O585" s="101"/>
      <c r="P585" s="92"/>
      <c r="Q585" s="92"/>
      <c r="R585" s="92"/>
      <c r="S585" s="92"/>
      <c r="T585" s="92"/>
      <c r="U585" s="92"/>
      <c r="V585" s="92"/>
      <c r="W585" s="92"/>
      <c r="X585" s="92"/>
    </row>
    <row r="586" spans="1:24" ht="24.75" customHeight="1" x14ac:dyDescent="0.3">
      <c r="A586" s="11"/>
      <c r="B586" s="6"/>
      <c r="C586" s="6"/>
      <c r="D586" s="7"/>
      <c r="E586" s="7"/>
      <c r="F586" s="8"/>
      <c r="G586" s="8"/>
      <c r="H586" s="8"/>
      <c r="I586" s="93"/>
      <c r="J586" s="93"/>
      <c r="K586" s="91"/>
      <c r="L586" s="94"/>
      <c r="M586" s="94"/>
      <c r="N586" s="101"/>
      <c r="O586" s="101"/>
      <c r="P586" s="92"/>
      <c r="Q586" s="92"/>
      <c r="R586" s="92"/>
      <c r="S586" s="92"/>
      <c r="T586" s="92"/>
      <c r="U586" s="92"/>
      <c r="V586" s="92"/>
      <c r="W586" s="92"/>
      <c r="X586" s="92"/>
    </row>
    <row r="587" spans="1:24" ht="24.75" customHeight="1" x14ac:dyDescent="0.3">
      <c r="A587" s="11"/>
      <c r="B587" s="6"/>
      <c r="C587" s="6"/>
      <c r="D587" s="7"/>
      <c r="E587" s="7"/>
      <c r="F587" s="8"/>
      <c r="G587" s="8"/>
      <c r="H587" s="8"/>
      <c r="I587" s="93"/>
      <c r="J587" s="93"/>
      <c r="K587" s="91"/>
      <c r="L587" s="94"/>
      <c r="M587" s="94"/>
      <c r="N587" s="101"/>
      <c r="O587" s="101"/>
      <c r="P587" s="92"/>
      <c r="Q587" s="92"/>
      <c r="R587" s="92"/>
      <c r="S587" s="92"/>
      <c r="T587" s="92"/>
      <c r="U587" s="92"/>
      <c r="V587" s="92"/>
      <c r="W587" s="92"/>
      <c r="X587" s="92"/>
    </row>
    <row r="588" spans="1:24" ht="24.75" customHeight="1" x14ac:dyDescent="0.3">
      <c r="A588" s="11"/>
      <c r="B588" s="6"/>
      <c r="C588" s="6"/>
      <c r="D588" s="7"/>
      <c r="E588" s="7"/>
      <c r="F588" s="8"/>
      <c r="G588" s="8"/>
      <c r="H588" s="8"/>
      <c r="I588" s="93"/>
      <c r="J588" s="93"/>
      <c r="K588" s="91"/>
      <c r="L588" s="94"/>
      <c r="M588" s="94"/>
      <c r="N588" s="101"/>
      <c r="O588" s="101"/>
      <c r="P588" s="92"/>
      <c r="Q588" s="92"/>
      <c r="R588" s="92"/>
      <c r="S588" s="92"/>
      <c r="T588" s="92"/>
      <c r="U588" s="92"/>
      <c r="V588" s="92"/>
      <c r="W588" s="92"/>
      <c r="X588" s="92"/>
    </row>
    <row r="589" spans="1:24" ht="24.75" customHeight="1" x14ac:dyDescent="0.3">
      <c r="A589" s="11"/>
      <c r="B589" s="6"/>
      <c r="C589" s="6"/>
      <c r="D589" s="7"/>
      <c r="E589" s="7"/>
      <c r="F589" s="8"/>
      <c r="G589" s="8"/>
      <c r="H589" s="8"/>
      <c r="I589" s="93"/>
      <c r="J589" s="93"/>
      <c r="K589" s="91"/>
      <c r="L589" s="94"/>
      <c r="M589" s="94"/>
      <c r="N589" s="101"/>
      <c r="O589" s="101"/>
      <c r="P589" s="92"/>
      <c r="Q589" s="92"/>
      <c r="R589" s="92"/>
      <c r="S589" s="92"/>
      <c r="T589" s="92"/>
      <c r="U589" s="92"/>
      <c r="V589" s="92"/>
      <c r="W589" s="92"/>
      <c r="X589" s="92"/>
    </row>
    <row r="590" spans="1:24" ht="24.75" customHeight="1" x14ac:dyDescent="0.3">
      <c r="A590" s="11"/>
      <c r="B590" s="6"/>
      <c r="C590" s="6"/>
      <c r="D590" s="7"/>
      <c r="E590" s="7"/>
      <c r="F590" s="8"/>
      <c r="G590" s="8"/>
      <c r="H590" s="8"/>
      <c r="I590" s="93"/>
      <c r="J590" s="93"/>
      <c r="K590" s="91"/>
      <c r="L590" s="94"/>
      <c r="M590" s="94"/>
      <c r="N590" s="101"/>
      <c r="O590" s="101"/>
      <c r="P590" s="92"/>
      <c r="Q590" s="92"/>
      <c r="R590" s="92"/>
      <c r="S590" s="92"/>
      <c r="T590" s="92"/>
      <c r="U590" s="92"/>
      <c r="V590" s="92"/>
      <c r="W590" s="92"/>
      <c r="X590" s="92"/>
    </row>
    <row r="591" spans="1:24" ht="24.75" customHeight="1" x14ac:dyDescent="0.3">
      <c r="A591" s="11"/>
      <c r="B591" s="6"/>
      <c r="C591" s="6"/>
      <c r="D591" s="7"/>
      <c r="E591" s="7"/>
      <c r="F591" s="8"/>
      <c r="G591" s="8"/>
      <c r="H591" s="8"/>
      <c r="I591" s="93"/>
      <c r="J591" s="93"/>
      <c r="K591" s="91"/>
      <c r="L591" s="94"/>
      <c r="M591" s="94"/>
      <c r="N591" s="101"/>
      <c r="O591" s="101"/>
      <c r="P591" s="92"/>
      <c r="Q591" s="92"/>
      <c r="R591" s="92"/>
      <c r="S591" s="92"/>
      <c r="T591" s="92"/>
      <c r="U591" s="92"/>
      <c r="V591" s="92"/>
      <c r="W591" s="92"/>
      <c r="X591" s="92"/>
    </row>
    <row r="592" spans="1:24" ht="24.75" customHeight="1" x14ac:dyDescent="0.3">
      <c r="A592" s="11"/>
      <c r="B592" s="6"/>
      <c r="C592" s="6"/>
      <c r="D592" s="7"/>
      <c r="E592" s="7"/>
      <c r="F592" s="8"/>
      <c r="G592" s="8"/>
      <c r="H592" s="8"/>
      <c r="I592" s="93"/>
      <c r="J592" s="93"/>
      <c r="K592" s="91"/>
      <c r="L592" s="94"/>
      <c r="M592" s="94"/>
      <c r="N592" s="101"/>
      <c r="O592" s="101"/>
      <c r="P592" s="92"/>
      <c r="Q592" s="92"/>
      <c r="R592" s="92"/>
      <c r="S592" s="92"/>
      <c r="T592" s="92"/>
      <c r="U592" s="92"/>
      <c r="V592" s="92"/>
      <c r="W592" s="92"/>
      <c r="X592" s="92"/>
    </row>
    <row r="593" spans="1:24" ht="24.75" customHeight="1" x14ac:dyDescent="0.3">
      <c r="A593" s="11"/>
      <c r="B593" s="6"/>
      <c r="C593" s="6"/>
      <c r="D593" s="7"/>
      <c r="E593" s="7"/>
      <c r="F593" s="8"/>
      <c r="G593" s="8"/>
      <c r="H593" s="8"/>
      <c r="I593" s="93"/>
      <c r="J593" s="93"/>
      <c r="K593" s="91"/>
      <c r="L593" s="94"/>
      <c r="M593" s="94"/>
      <c r="N593" s="101"/>
      <c r="O593" s="101"/>
      <c r="P593" s="92"/>
      <c r="Q593" s="92"/>
      <c r="R593" s="92"/>
      <c r="S593" s="92"/>
      <c r="T593" s="92"/>
      <c r="U593" s="92"/>
      <c r="V593" s="92"/>
      <c r="W593" s="92"/>
      <c r="X593" s="92"/>
    </row>
    <row r="594" spans="1:24" ht="24.75" customHeight="1" x14ac:dyDescent="0.3">
      <c r="A594" s="11"/>
      <c r="B594" s="6"/>
      <c r="C594" s="6"/>
      <c r="D594" s="7"/>
      <c r="E594" s="7"/>
      <c r="F594" s="8"/>
      <c r="G594" s="8"/>
      <c r="H594" s="8"/>
      <c r="I594" s="93"/>
      <c r="J594" s="93"/>
      <c r="K594" s="91"/>
      <c r="L594" s="94"/>
      <c r="M594" s="94"/>
      <c r="N594" s="101"/>
      <c r="O594" s="101"/>
      <c r="P594" s="92"/>
      <c r="Q594" s="92"/>
      <c r="R594" s="92"/>
      <c r="S594" s="92"/>
      <c r="T594" s="92"/>
      <c r="U594" s="92"/>
      <c r="V594" s="92"/>
      <c r="W594" s="92"/>
      <c r="X594" s="92"/>
    </row>
    <row r="595" spans="1:24" ht="24.75" customHeight="1" x14ac:dyDescent="0.3">
      <c r="A595" s="11"/>
      <c r="B595" s="6"/>
      <c r="C595" s="6"/>
      <c r="D595" s="7"/>
      <c r="E595" s="7"/>
      <c r="F595" s="8"/>
      <c r="G595" s="8"/>
      <c r="H595" s="8"/>
      <c r="I595" s="93"/>
      <c r="J595" s="93"/>
      <c r="K595" s="91"/>
      <c r="L595" s="94"/>
      <c r="M595" s="94"/>
      <c r="N595" s="101"/>
      <c r="O595" s="101"/>
      <c r="P595" s="92"/>
      <c r="Q595" s="92"/>
      <c r="R595" s="92"/>
      <c r="S595" s="92"/>
      <c r="T595" s="92"/>
      <c r="U595" s="92"/>
      <c r="V595" s="92"/>
      <c r="W595" s="92"/>
      <c r="X595" s="92"/>
    </row>
    <row r="596" spans="1:24" ht="24.75" customHeight="1" x14ac:dyDescent="0.3">
      <c r="A596" s="11"/>
      <c r="B596" s="6"/>
      <c r="C596" s="6"/>
      <c r="D596" s="7"/>
      <c r="E596" s="7"/>
      <c r="F596" s="8"/>
      <c r="G596" s="8"/>
      <c r="H596" s="8"/>
      <c r="I596" s="93"/>
      <c r="J596" s="93"/>
      <c r="K596" s="91"/>
      <c r="L596" s="94"/>
      <c r="M596" s="94"/>
      <c r="N596" s="101"/>
      <c r="O596" s="101"/>
      <c r="P596" s="92"/>
      <c r="Q596" s="92"/>
      <c r="R596" s="92"/>
      <c r="S596" s="92"/>
      <c r="T596" s="92"/>
      <c r="U596" s="92"/>
      <c r="V596" s="92"/>
      <c r="W596" s="92"/>
      <c r="X596" s="92"/>
    </row>
    <row r="597" spans="1:24" ht="24.75" customHeight="1" x14ac:dyDescent="0.3">
      <c r="A597" s="11"/>
      <c r="B597" s="6"/>
      <c r="C597" s="6"/>
      <c r="D597" s="7"/>
      <c r="E597" s="7"/>
      <c r="F597" s="8"/>
      <c r="G597" s="8"/>
      <c r="H597" s="8"/>
      <c r="I597" s="93"/>
      <c r="J597" s="93"/>
      <c r="K597" s="91"/>
      <c r="L597" s="94"/>
      <c r="M597" s="94"/>
      <c r="N597" s="101"/>
      <c r="O597" s="101"/>
      <c r="P597" s="92"/>
      <c r="Q597" s="92"/>
      <c r="R597" s="92"/>
      <c r="S597" s="92"/>
      <c r="T597" s="92"/>
      <c r="U597" s="92"/>
      <c r="V597" s="92"/>
      <c r="W597" s="92"/>
      <c r="X597" s="92"/>
    </row>
    <row r="598" spans="1:24" ht="24.75" customHeight="1" x14ac:dyDescent="0.3">
      <c r="A598" s="11"/>
      <c r="B598" s="6"/>
      <c r="C598" s="6"/>
      <c r="D598" s="7"/>
      <c r="E598" s="7"/>
      <c r="F598" s="8"/>
      <c r="G598" s="8"/>
      <c r="H598" s="8"/>
      <c r="I598" s="93"/>
      <c r="J598" s="93"/>
      <c r="K598" s="91"/>
      <c r="L598" s="94"/>
      <c r="M598" s="94"/>
      <c r="N598" s="101"/>
      <c r="O598" s="101"/>
      <c r="P598" s="92"/>
      <c r="Q598" s="92"/>
      <c r="R598" s="92"/>
      <c r="S598" s="92"/>
      <c r="T598" s="92"/>
      <c r="U598" s="92"/>
      <c r="V598" s="92"/>
      <c r="W598" s="92"/>
      <c r="X598" s="92"/>
    </row>
    <row r="599" spans="1:24" ht="24.75" customHeight="1" x14ac:dyDescent="0.3">
      <c r="A599" s="11"/>
      <c r="B599" s="6"/>
      <c r="C599" s="6"/>
      <c r="D599" s="7"/>
      <c r="E599" s="7"/>
      <c r="F599" s="8"/>
      <c r="G599" s="8"/>
      <c r="H599" s="8"/>
      <c r="I599" s="93"/>
      <c r="J599" s="93"/>
      <c r="K599" s="91"/>
      <c r="L599" s="94"/>
      <c r="M599" s="94"/>
      <c r="N599" s="101"/>
      <c r="O599" s="101"/>
      <c r="P599" s="92"/>
      <c r="Q599" s="92"/>
      <c r="R599" s="92"/>
      <c r="S599" s="92"/>
      <c r="T599" s="92"/>
      <c r="U599" s="92"/>
      <c r="V599" s="92"/>
      <c r="W599" s="92"/>
      <c r="X599" s="92"/>
    </row>
    <row r="600" spans="1:24" ht="24.75" customHeight="1" x14ac:dyDescent="0.3">
      <c r="A600" s="11"/>
      <c r="B600" s="6"/>
      <c r="C600" s="6"/>
      <c r="D600" s="7"/>
      <c r="E600" s="7"/>
      <c r="F600" s="8"/>
      <c r="G600" s="8"/>
      <c r="H600" s="8"/>
      <c r="I600" s="93"/>
      <c r="J600" s="93"/>
      <c r="K600" s="91"/>
      <c r="L600" s="94"/>
      <c r="M600" s="94"/>
      <c r="N600" s="101"/>
      <c r="O600" s="101"/>
      <c r="P600" s="92"/>
      <c r="Q600" s="92"/>
      <c r="R600" s="92"/>
      <c r="S600" s="92"/>
      <c r="T600" s="92"/>
      <c r="U600" s="92"/>
      <c r="V600" s="92"/>
      <c r="W600" s="92"/>
      <c r="X600" s="92"/>
    </row>
    <row r="601" spans="1:24" ht="24.75" customHeight="1" x14ac:dyDescent="0.3">
      <c r="A601" s="11"/>
      <c r="B601" s="6"/>
      <c r="C601" s="6"/>
      <c r="D601" s="7"/>
      <c r="E601" s="7"/>
      <c r="F601" s="8"/>
      <c r="G601" s="8"/>
      <c r="H601" s="8"/>
      <c r="I601" s="93"/>
      <c r="J601" s="93"/>
      <c r="K601" s="91"/>
      <c r="L601" s="94"/>
      <c r="M601" s="94"/>
      <c r="N601" s="101"/>
      <c r="O601" s="101"/>
      <c r="P601" s="92"/>
      <c r="Q601" s="92"/>
      <c r="R601" s="92"/>
      <c r="S601" s="92"/>
      <c r="T601" s="92"/>
      <c r="U601" s="92"/>
      <c r="V601" s="92"/>
      <c r="W601" s="92"/>
      <c r="X601" s="92"/>
    </row>
    <row r="602" spans="1:24" ht="24.75" customHeight="1" x14ac:dyDescent="0.3">
      <c r="A602" s="11"/>
      <c r="B602" s="6"/>
      <c r="C602" s="6"/>
      <c r="D602" s="7"/>
      <c r="E602" s="7"/>
      <c r="F602" s="8"/>
      <c r="G602" s="8"/>
      <c r="H602" s="8"/>
      <c r="I602" s="93"/>
      <c r="J602" s="93"/>
      <c r="K602" s="91"/>
      <c r="L602" s="94"/>
      <c r="M602" s="94"/>
      <c r="N602" s="101"/>
      <c r="O602" s="101"/>
      <c r="P602" s="92"/>
      <c r="Q602" s="92"/>
      <c r="R602" s="92"/>
      <c r="S602" s="92"/>
      <c r="T602" s="92"/>
      <c r="U602" s="92"/>
      <c r="V602" s="92"/>
      <c r="W602" s="92"/>
      <c r="X602" s="92"/>
    </row>
    <row r="603" spans="1:24" ht="24.75" customHeight="1" x14ac:dyDescent="0.3">
      <c r="A603" s="11"/>
      <c r="B603" s="6"/>
      <c r="C603" s="6"/>
      <c r="D603" s="7"/>
      <c r="E603" s="7"/>
      <c r="F603" s="8"/>
      <c r="G603" s="8"/>
      <c r="H603" s="8"/>
      <c r="I603" s="93"/>
      <c r="J603" s="93"/>
      <c r="K603" s="91"/>
      <c r="L603" s="94"/>
      <c r="M603" s="94"/>
      <c r="N603" s="101"/>
      <c r="O603" s="101"/>
      <c r="P603" s="92"/>
      <c r="Q603" s="92"/>
      <c r="R603" s="92"/>
      <c r="S603" s="92"/>
      <c r="T603" s="92"/>
      <c r="U603" s="92"/>
      <c r="V603" s="92"/>
      <c r="W603" s="92"/>
      <c r="X603" s="92"/>
    </row>
    <row r="604" spans="1:24" ht="24.75" customHeight="1" x14ac:dyDescent="0.3">
      <c r="A604" s="11"/>
      <c r="B604" s="6"/>
      <c r="C604" s="6"/>
      <c r="D604" s="7"/>
      <c r="E604" s="7"/>
      <c r="F604" s="8"/>
      <c r="G604" s="8"/>
      <c r="H604" s="8"/>
      <c r="I604" s="93"/>
      <c r="J604" s="93"/>
      <c r="K604" s="91"/>
      <c r="L604" s="94"/>
      <c r="M604" s="94"/>
      <c r="N604" s="101"/>
      <c r="O604" s="101"/>
      <c r="P604" s="92"/>
      <c r="Q604" s="92"/>
      <c r="R604" s="92"/>
      <c r="S604" s="92"/>
      <c r="T604" s="92"/>
      <c r="U604" s="92"/>
      <c r="V604" s="92"/>
      <c r="W604" s="92"/>
      <c r="X604" s="92"/>
    </row>
    <row r="605" spans="1:24" ht="24.75" customHeight="1" x14ac:dyDescent="0.3">
      <c r="A605" s="11"/>
      <c r="B605" s="6"/>
      <c r="C605" s="6"/>
      <c r="D605" s="7"/>
      <c r="E605" s="7"/>
      <c r="F605" s="8"/>
      <c r="G605" s="8"/>
      <c r="H605" s="8"/>
      <c r="I605" s="93"/>
      <c r="J605" s="93"/>
      <c r="K605" s="91"/>
      <c r="L605" s="94"/>
      <c r="M605" s="94"/>
      <c r="N605" s="101"/>
      <c r="O605" s="101"/>
      <c r="P605" s="92"/>
      <c r="Q605" s="92"/>
      <c r="R605" s="92"/>
      <c r="S605" s="92"/>
      <c r="T605" s="92"/>
      <c r="U605" s="92"/>
      <c r="V605" s="92"/>
      <c r="W605" s="92"/>
      <c r="X605" s="92"/>
    </row>
    <row r="606" spans="1:24" ht="24.75" customHeight="1" x14ac:dyDescent="0.3">
      <c r="A606" s="11"/>
      <c r="B606" s="6"/>
      <c r="C606" s="6"/>
      <c r="D606" s="7"/>
      <c r="E606" s="7"/>
      <c r="F606" s="8"/>
      <c r="G606" s="8"/>
      <c r="H606" s="8"/>
      <c r="I606" s="93"/>
      <c r="J606" s="93"/>
      <c r="K606" s="91"/>
      <c r="L606" s="94"/>
      <c r="M606" s="94"/>
      <c r="N606" s="101"/>
      <c r="O606" s="101"/>
      <c r="P606" s="92"/>
      <c r="Q606" s="92"/>
      <c r="R606" s="92"/>
      <c r="S606" s="92"/>
      <c r="T606" s="92"/>
      <c r="U606" s="92"/>
      <c r="V606" s="92"/>
      <c r="W606" s="92"/>
      <c r="X606" s="92"/>
    </row>
    <row r="607" spans="1:24" ht="24.75" customHeight="1" x14ac:dyDescent="0.3">
      <c r="A607" s="11"/>
      <c r="B607" s="6"/>
      <c r="C607" s="6"/>
      <c r="D607" s="7"/>
      <c r="E607" s="7"/>
      <c r="F607" s="8"/>
      <c r="G607" s="8"/>
      <c r="H607" s="8"/>
      <c r="I607" s="93"/>
      <c r="J607" s="93"/>
      <c r="K607" s="91"/>
      <c r="L607" s="94"/>
      <c r="M607" s="94"/>
      <c r="N607" s="101"/>
      <c r="O607" s="101"/>
      <c r="P607" s="92"/>
      <c r="Q607" s="92"/>
      <c r="R607" s="92"/>
      <c r="S607" s="92"/>
      <c r="T607" s="92"/>
      <c r="U607" s="92"/>
      <c r="V607" s="92"/>
      <c r="W607" s="92"/>
      <c r="X607" s="92"/>
    </row>
    <row r="608" spans="1:24" ht="24.75" customHeight="1" x14ac:dyDescent="0.3">
      <c r="A608" s="11"/>
      <c r="B608" s="6"/>
      <c r="C608" s="6"/>
      <c r="D608" s="7"/>
      <c r="E608" s="7"/>
      <c r="F608" s="8"/>
      <c r="G608" s="8"/>
      <c r="H608" s="8"/>
      <c r="I608" s="93"/>
      <c r="J608" s="93"/>
      <c r="K608" s="91"/>
      <c r="L608" s="94"/>
      <c r="M608" s="94"/>
      <c r="N608" s="101"/>
      <c r="O608" s="101"/>
      <c r="P608" s="92"/>
      <c r="Q608" s="92"/>
      <c r="R608" s="92"/>
      <c r="S608" s="92"/>
      <c r="T608" s="92"/>
      <c r="U608" s="92"/>
      <c r="V608" s="92"/>
      <c r="W608" s="92"/>
      <c r="X608" s="92"/>
    </row>
    <row r="609" spans="1:24" ht="24.75" customHeight="1" x14ac:dyDescent="0.3">
      <c r="A609" s="11"/>
      <c r="B609" s="6"/>
      <c r="C609" s="6"/>
      <c r="D609" s="7"/>
      <c r="E609" s="7"/>
      <c r="F609" s="8"/>
      <c r="G609" s="8"/>
      <c r="H609" s="8"/>
      <c r="I609" s="93"/>
      <c r="J609" s="93"/>
      <c r="K609" s="91"/>
      <c r="L609" s="94"/>
      <c r="M609" s="94"/>
      <c r="N609" s="101"/>
      <c r="O609" s="101"/>
      <c r="P609" s="92"/>
      <c r="Q609" s="92"/>
      <c r="R609" s="92"/>
      <c r="S609" s="92"/>
      <c r="T609" s="92"/>
      <c r="U609" s="92"/>
      <c r="V609" s="92"/>
      <c r="W609" s="92"/>
      <c r="X609" s="92"/>
    </row>
    <row r="610" spans="1:24" ht="24.75" customHeight="1" x14ac:dyDescent="0.3">
      <c r="A610" s="11"/>
      <c r="B610" s="6"/>
      <c r="C610" s="6"/>
      <c r="D610" s="7"/>
      <c r="E610" s="7"/>
      <c r="F610" s="8"/>
      <c r="G610" s="8"/>
      <c r="H610" s="8"/>
      <c r="I610" s="93"/>
      <c r="J610" s="93"/>
      <c r="K610" s="91"/>
      <c r="L610" s="94"/>
      <c r="M610" s="94"/>
      <c r="N610" s="101"/>
      <c r="O610" s="101"/>
      <c r="P610" s="92"/>
      <c r="Q610" s="92"/>
      <c r="R610" s="92"/>
      <c r="S610" s="92"/>
      <c r="T610" s="92"/>
      <c r="U610" s="92"/>
      <c r="V610" s="92"/>
      <c r="W610" s="92"/>
      <c r="X610" s="92"/>
    </row>
    <row r="611" spans="1:24" ht="24.75" customHeight="1" x14ac:dyDescent="0.3">
      <c r="A611" s="11"/>
      <c r="B611" s="6"/>
      <c r="C611" s="6"/>
      <c r="D611" s="7"/>
      <c r="E611" s="7"/>
      <c r="F611" s="8"/>
      <c r="G611" s="8"/>
      <c r="H611" s="8"/>
      <c r="I611" s="93"/>
      <c r="J611" s="93"/>
      <c r="K611" s="91"/>
      <c r="L611" s="94"/>
      <c r="M611" s="94"/>
      <c r="N611" s="101"/>
      <c r="O611" s="101"/>
      <c r="P611" s="92"/>
      <c r="Q611" s="92"/>
      <c r="R611" s="92"/>
      <c r="S611" s="92"/>
      <c r="T611" s="92"/>
      <c r="U611" s="92"/>
      <c r="V611" s="92"/>
      <c r="W611" s="92"/>
      <c r="X611" s="92"/>
    </row>
    <row r="612" spans="1:24" ht="24.75" customHeight="1" x14ac:dyDescent="0.3">
      <c r="A612" s="11"/>
      <c r="B612" s="6"/>
      <c r="C612" s="6"/>
      <c r="D612" s="7"/>
      <c r="E612" s="7"/>
      <c r="F612" s="8"/>
      <c r="G612" s="8"/>
      <c r="H612" s="8"/>
      <c r="I612" s="93"/>
      <c r="J612" s="93"/>
      <c r="K612" s="91"/>
      <c r="L612" s="94"/>
      <c r="M612" s="94"/>
      <c r="N612" s="101"/>
      <c r="O612" s="101"/>
      <c r="P612" s="92"/>
      <c r="Q612" s="92"/>
      <c r="R612" s="92"/>
      <c r="S612" s="92"/>
      <c r="T612" s="92"/>
      <c r="U612" s="92"/>
      <c r="V612" s="92"/>
      <c r="W612" s="92"/>
      <c r="X612" s="92"/>
    </row>
    <row r="613" spans="1:24" ht="24.75" customHeight="1" x14ac:dyDescent="0.3">
      <c r="A613" s="11"/>
      <c r="B613" s="6"/>
      <c r="C613" s="6"/>
      <c r="D613" s="7"/>
      <c r="E613" s="7"/>
      <c r="F613" s="8"/>
      <c r="G613" s="8"/>
      <c r="H613" s="8"/>
      <c r="I613" s="93"/>
      <c r="J613" s="93"/>
      <c r="K613" s="91"/>
      <c r="L613" s="94"/>
      <c r="M613" s="94"/>
      <c r="N613" s="101"/>
      <c r="O613" s="101"/>
      <c r="P613" s="92"/>
      <c r="Q613" s="92"/>
      <c r="R613" s="92"/>
      <c r="S613" s="92"/>
      <c r="T613" s="92"/>
      <c r="U613" s="92"/>
      <c r="V613" s="92"/>
      <c r="W613" s="92"/>
      <c r="X613" s="92"/>
    </row>
    <row r="614" spans="1:24" ht="24.75" customHeight="1" x14ac:dyDescent="0.3">
      <c r="A614" s="11"/>
      <c r="B614" s="6"/>
      <c r="C614" s="6"/>
      <c r="D614" s="7"/>
      <c r="E614" s="7"/>
      <c r="F614" s="8"/>
      <c r="G614" s="8"/>
      <c r="H614" s="8"/>
      <c r="I614" s="93"/>
      <c r="J614" s="93"/>
      <c r="K614" s="91"/>
      <c r="L614" s="94"/>
      <c r="M614" s="94"/>
      <c r="N614" s="101"/>
      <c r="O614" s="101"/>
      <c r="P614" s="92"/>
      <c r="Q614" s="92"/>
      <c r="R614" s="92"/>
      <c r="S614" s="92"/>
      <c r="T614" s="92"/>
      <c r="U614" s="92"/>
      <c r="V614" s="92"/>
      <c r="W614" s="92"/>
      <c r="X614" s="92"/>
    </row>
    <row r="615" spans="1:24" ht="24.75" customHeight="1" x14ac:dyDescent="0.3">
      <c r="A615" s="11"/>
      <c r="B615" s="6"/>
      <c r="C615" s="6"/>
      <c r="D615" s="7"/>
      <c r="E615" s="7"/>
      <c r="F615" s="8"/>
      <c r="G615" s="8"/>
      <c r="H615" s="8"/>
      <c r="I615" s="93"/>
      <c r="J615" s="93"/>
      <c r="K615" s="91"/>
      <c r="L615" s="94"/>
      <c r="M615" s="94"/>
      <c r="N615" s="101"/>
      <c r="O615" s="101"/>
      <c r="P615" s="92"/>
      <c r="Q615" s="92"/>
      <c r="R615" s="92"/>
      <c r="S615" s="92"/>
      <c r="T615" s="92"/>
      <c r="U615" s="92"/>
      <c r="V615" s="92"/>
      <c r="W615" s="92"/>
      <c r="X615" s="92"/>
    </row>
    <row r="616" spans="1:24" ht="24.75" customHeight="1" x14ac:dyDescent="0.3">
      <c r="A616" s="11"/>
      <c r="B616" s="6"/>
      <c r="C616" s="6"/>
      <c r="D616" s="7"/>
      <c r="E616" s="7"/>
      <c r="F616" s="8"/>
      <c r="G616" s="8"/>
      <c r="H616" s="8"/>
      <c r="I616" s="93"/>
      <c r="J616" s="93"/>
      <c r="K616" s="91"/>
      <c r="L616" s="94"/>
      <c r="M616" s="94"/>
      <c r="N616" s="101"/>
      <c r="O616" s="101"/>
      <c r="P616" s="92"/>
      <c r="Q616" s="92"/>
      <c r="R616" s="92"/>
      <c r="S616" s="92"/>
      <c r="T616" s="92"/>
      <c r="U616" s="92"/>
      <c r="V616" s="92"/>
      <c r="W616" s="92"/>
      <c r="X616" s="92"/>
    </row>
    <row r="617" spans="1:24" ht="24.75" customHeight="1" x14ac:dyDescent="0.3">
      <c r="A617" s="11"/>
      <c r="B617" s="6"/>
      <c r="C617" s="6"/>
      <c r="D617" s="7"/>
      <c r="E617" s="7"/>
      <c r="F617" s="8"/>
      <c r="G617" s="8"/>
      <c r="H617" s="8"/>
      <c r="I617" s="93"/>
      <c r="J617" s="93"/>
      <c r="K617" s="91"/>
      <c r="L617" s="94"/>
      <c r="M617" s="94"/>
      <c r="N617" s="101"/>
      <c r="O617" s="101"/>
      <c r="P617" s="92"/>
      <c r="Q617" s="92"/>
      <c r="R617" s="92"/>
      <c r="S617" s="92"/>
      <c r="T617" s="92"/>
      <c r="U617" s="92"/>
      <c r="V617" s="92"/>
      <c r="W617" s="92"/>
      <c r="X617" s="92"/>
    </row>
    <row r="618" spans="1:24" ht="24.75" customHeight="1" x14ac:dyDescent="0.3">
      <c r="A618" s="11"/>
      <c r="B618" s="6"/>
      <c r="C618" s="6"/>
      <c r="D618" s="7"/>
      <c r="E618" s="7"/>
      <c r="F618" s="8"/>
      <c r="G618" s="8"/>
      <c r="H618" s="8"/>
      <c r="I618" s="93"/>
      <c r="J618" s="93"/>
      <c r="K618" s="91"/>
      <c r="L618" s="94"/>
      <c r="M618" s="94"/>
      <c r="N618" s="101"/>
      <c r="O618" s="101"/>
      <c r="P618" s="92"/>
      <c r="Q618" s="92"/>
      <c r="R618" s="92"/>
      <c r="S618" s="92"/>
      <c r="T618" s="92"/>
      <c r="U618" s="92"/>
      <c r="V618" s="92"/>
      <c r="W618" s="92"/>
      <c r="X618" s="92"/>
    </row>
    <row r="619" spans="1:24" ht="24.75" customHeight="1" x14ac:dyDescent="0.3">
      <c r="A619" s="11"/>
      <c r="B619" s="6"/>
      <c r="C619" s="6"/>
      <c r="D619" s="7"/>
      <c r="E619" s="7"/>
      <c r="F619" s="8"/>
      <c r="G619" s="8"/>
      <c r="H619" s="8"/>
      <c r="I619" s="93"/>
      <c r="J619" s="93"/>
      <c r="K619" s="91"/>
      <c r="L619" s="94"/>
      <c r="M619" s="94"/>
      <c r="N619" s="101"/>
      <c r="O619" s="101"/>
      <c r="P619" s="92"/>
      <c r="Q619" s="92"/>
      <c r="R619" s="92"/>
      <c r="S619" s="92"/>
      <c r="T619" s="92"/>
      <c r="U619" s="92"/>
      <c r="V619" s="92"/>
      <c r="W619" s="92"/>
      <c r="X619" s="92"/>
    </row>
    <row r="620" spans="1:24" ht="24.75" customHeight="1" x14ac:dyDescent="0.3">
      <c r="A620" s="11"/>
      <c r="B620" s="6"/>
      <c r="C620" s="6"/>
      <c r="D620" s="7"/>
      <c r="E620" s="7"/>
      <c r="F620" s="8"/>
      <c r="G620" s="8"/>
      <c r="H620" s="8"/>
      <c r="I620" s="93"/>
      <c r="J620" s="93"/>
      <c r="K620" s="91"/>
      <c r="L620" s="94"/>
      <c r="M620" s="94"/>
      <c r="N620" s="101"/>
      <c r="O620" s="101"/>
      <c r="P620" s="92"/>
      <c r="Q620" s="92"/>
      <c r="R620" s="92"/>
      <c r="S620" s="92"/>
      <c r="T620" s="92"/>
      <c r="U620" s="92"/>
      <c r="V620" s="92"/>
      <c r="W620" s="92"/>
      <c r="X620" s="92"/>
    </row>
    <row r="621" spans="1:24" ht="24.75" customHeight="1" x14ac:dyDescent="0.3">
      <c r="A621" s="11"/>
      <c r="B621" s="6"/>
      <c r="C621" s="6"/>
      <c r="D621" s="7"/>
      <c r="E621" s="7"/>
      <c r="F621" s="8"/>
      <c r="G621" s="8"/>
      <c r="H621" s="8"/>
      <c r="I621" s="93"/>
      <c r="J621" s="93"/>
      <c r="K621" s="91"/>
      <c r="L621" s="94"/>
      <c r="M621" s="94"/>
      <c r="N621" s="101"/>
      <c r="O621" s="101"/>
      <c r="P621" s="92"/>
      <c r="Q621" s="92"/>
      <c r="R621" s="92"/>
      <c r="S621" s="92"/>
      <c r="T621" s="92"/>
      <c r="U621" s="92"/>
      <c r="V621" s="92"/>
      <c r="W621" s="92"/>
      <c r="X621" s="92"/>
    </row>
    <row r="622" spans="1:24" ht="24.75" customHeight="1" x14ac:dyDescent="0.3">
      <c r="A622" s="11"/>
      <c r="B622" s="6"/>
      <c r="C622" s="6"/>
      <c r="D622" s="7"/>
      <c r="E622" s="7"/>
      <c r="F622" s="8"/>
      <c r="G622" s="8"/>
      <c r="H622" s="8"/>
      <c r="I622" s="93"/>
      <c r="J622" s="93"/>
      <c r="K622" s="91"/>
      <c r="L622" s="94"/>
      <c r="M622" s="94"/>
      <c r="N622" s="101"/>
      <c r="O622" s="101"/>
      <c r="P622" s="92"/>
      <c r="Q622" s="92"/>
      <c r="R622" s="92"/>
      <c r="S622" s="92"/>
      <c r="T622" s="92"/>
      <c r="U622" s="92"/>
      <c r="V622" s="92"/>
      <c r="W622" s="92"/>
      <c r="X622" s="92"/>
    </row>
    <row r="623" spans="1:24" ht="24.75" customHeight="1" x14ac:dyDescent="0.3">
      <c r="A623" s="11"/>
      <c r="B623" s="6"/>
      <c r="C623" s="6"/>
      <c r="D623" s="7"/>
      <c r="E623" s="7"/>
      <c r="F623" s="8"/>
      <c r="G623" s="8"/>
      <c r="H623" s="8"/>
      <c r="I623" s="93"/>
      <c r="J623" s="93"/>
      <c r="K623" s="91"/>
      <c r="L623" s="94"/>
      <c r="M623" s="94"/>
      <c r="N623" s="101"/>
      <c r="O623" s="101"/>
      <c r="P623" s="92"/>
      <c r="Q623" s="92"/>
      <c r="R623" s="92"/>
      <c r="S623" s="92"/>
      <c r="T623" s="92"/>
      <c r="U623" s="92"/>
      <c r="V623" s="92"/>
      <c r="W623" s="92"/>
      <c r="X623" s="92"/>
    </row>
    <row r="624" spans="1:24" ht="24.75" customHeight="1" x14ac:dyDescent="0.3">
      <c r="A624" s="11"/>
      <c r="B624" s="6"/>
      <c r="C624" s="6"/>
      <c r="D624" s="7"/>
      <c r="E624" s="7"/>
      <c r="F624" s="8"/>
      <c r="G624" s="8"/>
      <c r="H624" s="8"/>
      <c r="I624" s="93"/>
      <c r="J624" s="93"/>
      <c r="K624" s="91"/>
      <c r="L624" s="94"/>
      <c r="M624" s="94"/>
      <c r="N624" s="101"/>
      <c r="O624" s="101"/>
      <c r="P624" s="92"/>
      <c r="Q624" s="92"/>
      <c r="R624" s="92"/>
      <c r="S624" s="92"/>
      <c r="T624" s="92"/>
      <c r="U624" s="92"/>
      <c r="V624" s="92"/>
      <c r="W624" s="92"/>
      <c r="X624" s="92"/>
    </row>
    <row r="625" spans="1:24" ht="24.75" customHeight="1" x14ac:dyDescent="0.3">
      <c r="A625" s="11"/>
      <c r="B625" s="6"/>
      <c r="C625" s="6"/>
      <c r="D625" s="7"/>
      <c r="E625" s="7"/>
      <c r="F625" s="8"/>
      <c r="G625" s="8"/>
      <c r="H625" s="8"/>
      <c r="I625" s="93"/>
      <c r="J625" s="93"/>
      <c r="K625" s="91"/>
      <c r="L625" s="94"/>
      <c r="M625" s="94"/>
      <c r="N625" s="101"/>
      <c r="O625" s="101"/>
      <c r="P625" s="92"/>
      <c r="Q625" s="92"/>
      <c r="R625" s="92"/>
      <c r="S625" s="92"/>
      <c r="T625" s="92"/>
      <c r="U625" s="92"/>
      <c r="V625" s="92"/>
      <c r="W625" s="92"/>
      <c r="X625" s="92"/>
    </row>
    <row r="626" spans="1:24" ht="24.75" customHeight="1" x14ac:dyDescent="0.3">
      <c r="A626" s="11"/>
      <c r="B626" s="6"/>
      <c r="C626" s="6"/>
      <c r="D626" s="7"/>
      <c r="E626" s="7"/>
      <c r="F626" s="8"/>
      <c r="G626" s="8"/>
      <c r="H626" s="8"/>
      <c r="I626" s="93"/>
      <c r="J626" s="93"/>
      <c r="K626" s="91"/>
      <c r="L626" s="94"/>
      <c r="M626" s="94"/>
      <c r="N626" s="101"/>
      <c r="O626" s="101"/>
      <c r="P626" s="92"/>
      <c r="Q626" s="92"/>
      <c r="R626" s="92"/>
      <c r="S626" s="92"/>
      <c r="T626" s="92"/>
      <c r="U626" s="92"/>
      <c r="V626" s="92"/>
      <c r="W626" s="92"/>
      <c r="X626" s="92"/>
    </row>
    <row r="627" spans="1:24" ht="24.75" customHeight="1" x14ac:dyDescent="0.3">
      <c r="A627" s="11"/>
      <c r="B627" s="6"/>
      <c r="C627" s="6"/>
      <c r="D627" s="7"/>
      <c r="E627" s="7"/>
      <c r="F627" s="8"/>
      <c r="G627" s="8"/>
      <c r="H627" s="8"/>
      <c r="I627" s="93"/>
      <c r="J627" s="93"/>
      <c r="K627" s="91"/>
      <c r="L627" s="94"/>
      <c r="M627" s="94"/>
      <c r="N627" s="101"/>
      <c r="O627" s="101"/>
      <c r="P627" s="92"/>
      <c r="Q627" s="92"/>
      <c r="R627" s="92"/>
      <c r="S627" s="92"/>
      <c r="T627" s="92"/>
      <c r="U627" s="92"/>
      <c r="V627" s="92"/>
      <c r="W627" s="92"/>
      <c r="X627" s="92"/>
    </row>
    <row r="628" spans="1:24" ht="24.75" customHeight="1" x14ac:dyDescent="0.3">
      <c r="A628" s="11"/>
      <c r="B628" s="6"/>
      <c r="C628" s="6"/>
      <c r="D628" s="7"/>
      <c r="E628" s="7"/>
      <c r="F628" s="8"/>
      <c r="G628" s="8"/>
      <c r="H628" s="8"/>
      <c r="I628" s="93"/>
      <c r="J628" s="93"/>
      <c r="K628" s="91"/>
      <c r="L628" s="94"/>
      <c r="M628" s="94"/>
      <c r="N628" s="101"/>
      <c r="O628" s="101"/>
      <c r="P628" s="92"/>
      <c r="Q628" s="92"/>
      <c r="R628" s="92"/>
      <c r="S628" s="92"/>
      <c r="T628" s="92"/>
      <c r="U628" s="92"/>
      <c r="V628" s="92"/>
      <c r="W628" s="92"/>
      <c r="X628" s="92"/>
    </row>
    <row r="629" spans="1:24" ht="24.75" customHeight="1" x14ac:dyDescent="0.3">
      <c r="A629" s="11"/>
      <c r="B629" s="6"/>
      <c r="C629" s="6"/>
      <c r="D629" s="7"/>
      <c r="E629" s="7"/>
      <c r="F629" s="8"/>
      <c r="G629" s="8"/>
      <c r="H629" s="8"/>
      <c r="I629" s="93"/>
      <c r="J629" s="93"/>
      <c r="K629" s="91"/>
      <c r="L629" s="94"/>
      <c r="M629" s="94"/>
      <c r="N629" s="101"/>
      <c r="O629" s="101"/>
      <c r="P629" s="92"/>
      <c r="Q629" s="92"/>
      <c r="R629" s="92"/>
      <c r="S629" s="92"/>
      <c r="T629" s="92"/>
      <c r="U629" s="92"/>
      <c r="V629" s="92"/>
      <c r="W629" s="92"/>
      <c r="X629" s="92"/>
    </row>
    <row r="630" spans="1:24" ht="24.75" customHeight="1" x14ac:dyDescent="0.3">
      <c r="A630" s="11"/>
      <c r="B630" s="6"/>
      <c r="C630" s="6"/>
      <c r="D630" s="7"/>
      <c r="E630" s="7"/>
      <c r="F630" s="8"/>
      <c r="G630" s="8"/>
      <c r="H630" s="8"/>
      <c r="I630" s="93"/>
      <c r="J630" s="93"/>
      <c r="K630" s="91"/>
      <c r="L630" s="94"/>
      <c r="M630" s="94"/>
      <c r="N630" s="101"/>
      <c r="O630" s="101"/>
      <c r="P630" s="92"/>
      <c r="Q630" s="92"/>
      <c r="R630" s="92"/>
      <c r="S630" s="92"/>
      <c r="T630" s="92"/>
      <c r="U630" s="92"/>
      <c r="V630" s="92"/>
      <c r="W630" s="92"/>
      <c r="X630" s="92"/>
    </row>
    <row r="631" spans="1:24" ht="24.75" customHeight="1" x14ac:dyDescent="0.3">
      <c r="A631" s="11"/>
      <c r="B631" s="6"/>
      <c r="C631" s="6"/>
      <c r="D631" s="7"/>
      <c r="E631" s="7"/>
      <c r="F631" s="8"/>
      <c r="G631" s="8"/>
      <c r="H631" s="8"/>
      <c r="I631" s="93"/>
      <c r="J631" s="93"/>
      <c r="K631" s="91"/>
      <c r="L631" s="94"/>
      <c r="M631" s="94"/>
      <c r="N631" s="101"/>
      <c r="O631" s="101"/>
      <c r="P631" s="92"/>
      <c r="Q631" s="92"/>
      <c r="R631" s="92"/>
      <c r="S631" s="92"/>
      <c r="T631" s="92"/>
      <c r="U631" s="92"/>
      <c r="V631" s="92"/>
      <c r="W631" s="92"/>
      <c r="X631" s="92"/>
    </row>
    <row r="632" spans="1:24" ht="24.75" customHeight="1" x14ac:dyDescent="0.3">
      <c r="A632" s="11"/>
      <c r="B632" s="6"/>
      <c r="C632" s="6"/>
      <c r="D632" s="7"/>
      <c r="E632" s="7"/>
      <c r="F632" s="8"/>
      <c r="G632" s="8"/>
      <c r="H632" s="8"/>
      <c r="I632" s="93"/>
      <c r="J632" s="93"/>
      <c r="K632" s="91"/>
      <c r="L632" s="94"/>
      <c r="M632" s="94"/>
      <c r="N632" s="101"/>
      <c r="O632" s="101"/>
      <c r="P632" s="92"/>
      <c r="Q632" s="92"/>
      <c r="R632" s="92"/>
      <c r="S632" s="92"/>
      <c r="T632" s="92"/>
      <c r="U632" s="92"/>
      <c r="V632" s="92"/>
      <c r="W632" s="92"/>
      <c r="X632" s="92"/>
    </row>
    <row r="633" spans="1:24" ht="24.75" customHeight="1" x14ac:dyDescent="0.3">
      <c r="A633" s="11"/>
      <c r="B633" s="6"/>
      <c r="C633" s="6"/>
      <c r="D633" s="7"/>
      <c r="E633" s="7"/>
      <c r="F633" s="8"/>
      <c r="G633" s="8"/>
      <c r="H633" s="8"/>
      <c r="I633" s="93"/>
      <c r="J633" s="93"/>
      <c r="K633" s="91"/>
      <c r="L633" s="94"/>
      <c r="M633" s="94"/>
      <c r="N633" s="101"/>
      <c r="O633" s="101"/>
      <c r="P633" s="92"/>
      <c r="Q633" s="92"/>
      <c r="R633" s="92"/>
      <c r="S633" s="92"/>
      <c r="T633" s="92"/>
      <c r="U633" s="92"/>
      <c r="V633" s="92"/>
      <c r="W633" s="92"/>
      <c r="X633" s="92"/>
    </row>
    <row r="634" spans="1:24" ht="24.75" customHeight="1" x14ac:dyDescent="0.3">
      <c r="A634" s="11"/>
      <c r="B634" s="6"/>
      <c r="C634" s="6"/>
      <c r="D634" s="7"/>
      <c r="E634" s="7"/>
      <c r="F634" s="8"/>
      <c r="G634" s="8"/>
      <c r="H634" s="8"/>
      <c r="I634" s="93"/>
      <c r="J634" s="93"/>
      <c r="K634" s="91"/>
      <c r="L634" s="94"/>
      <c r="M634" s="94"/>
      <c r="N634" s="101"/>
      <c r="O634" s="101"/>
      <c r="P634" s="92"/>
      <c r="Q634" s="92"/>
      <c r="R634" s="92"/>
      <c r="S634" s="92"/>
      <c r="T634" s="92"/>
      <c r="U634" s="92"/>
      <c r="V634" s="92"/>
      <c r="W634" s="92"/>
      <c r="X634" s="92"/>
    </row>
    <row r="635" spans="1:24" ht="24.75" customHeight="1" x14ac:dyDescent="0.3">
      <c r="A635" s="11"/>
      <c r="B635" s="6"/>
      <c r="C635" s="6"/>
      <c r="D635" s="7"/>
      <c r="E635" s="7"/>
      <c r="F635" s="8"/>
      <c r="G635" s="8"/>
      <c r="H635" s="8"/>
      <c r="I635" s="93"/>
      <c r="J635" s="93"/>
      <c r="K635" s="91"/>
      <c r="L635" s="94"/>
      <c r="M635" s="94"/>
      <c r="N635" s="101"/>
      <c r="O635" s="101"/>
      <c r="P635" s="92"/>
      <c r="Q635" s="92"/>
      <c r="R635" s="92"/>
      <c r="S635" s="92"/>
      <c r="T635" s="92"/>
      <c r="U635" s="92"/>
      <c r="V635" s="92"/>
      <c r="W635" s="92"/>
      <c r="X635" s="92"/>
    </row>
    <row r="636" spans="1:24" ht="24.75" customHeight="1" x14ac:dyDescent="0.3">
      <c r="A636" s="11"/>
      <c r="B636" s="6"/>
      <c r="C636" s="6"/>
      <c r="D636" s="7"/>
      <c r="E636" s="7"/>
      <c r="F636" s="8"/>
      <c r="G636" s="8"/>
      <c r="H636" s="8"/>
      <c r="I636" s="93"/>
      <c r="J636" s="93"/>
      <c r="K636" s="91"/>
      <c r="L636" s="94"/>
      <c r="M636" s="94"/>
      <c r="N636" s="101"/>
      <c r="O636" s="101"/>
      <c r="P636" s="92"/>
      <c r="Q636" s="92"/>
      <c r="R636" s="92"/>
      <c r="S636" s="92"/>
      <c r="T636" s="92"/>
      <c r="U636" s="92"/>
      <c r="V636" s="92"/>
      <c r="W636" s="92"/>
      <c r="X636" s="92"/>
    </row>
    <row r="637" spans="1:24" ht="24.75" customHeight="1" x14ac:dyDescent="0.3">
      <c r="A637" s="11"/>
      <c r="B637" s="6"/>
      <c r="C637" s="6"/>
      <c r="D637" s="7"/>
      <c r="E637" s="7"/>
      <c r="F637" s="8"/>
      <c r="G637" s="8"/>
      <c r="H637" s="8"/>
      <c r="I637" s="93"/>
      <c r="J637" s="93"/>
      <c r="K637" s="91"/>
      <c r="L637" s="94"/>
      <c r="M637" s="94"/>
      <c r="N637" s="101"/>
      <c r="O637" s="101"/>
      <c r="P637" s="92"/>
      <c r="Q637" s="92"/>
      <c r="R637" s="92"/>
      <c r="S637" s="92"/>
      <c r="T637" s="92"/>
      <c r="U637" s="92"/>
      <c r="V637" s="92"/>
      <c r="W637" s="92"/>
      <c r="X637" s="92"/>
    </row>
    <row r="638" spans="1:24" ht="24.75" customHeight="1" x14ac:dyDescent="0.3">
      <c r="A638" s="11"/>
      <c r="B638" s="6"/>
      <c r="C638" s="6"/>
      <c r="D638" s="7"/>
      <c r="E638" s="7"/>
      <c r="F638" s="8"/>
      <c r="G638" s="8"/>
      <c r="H638" s="8"/>
      <c r="I638" s="93"/>
      <c r="J638" s="93"/>
      <c r="K638" s="91"/>
      <c r="L638" s="94"/>
      <c r="M638" s="94"/>
      <c r="N638" s="101"/>
      <c r="O638" s="101"/>
      <c r="P638" s="92"/>
      <c r="Q638" s="92"/>
      <c r="R638" s="92"/>
      <c r="S638" s="92"/>
      <c r="T638" s="92"/>
      <c r="U638" s="92"/>
      <c r="V638" s="92"/>
      <c r="W638" s="92"/>
      <c r="X638" s="92"/>
    </row>
    <row r="639" spans="1:24" ht="24.75" customHeight="1" x14ac:dyDescent="0.3">
      <c r="A639" s="11"/>
      <c r="B639" s="6"/>
      <c r="C639" s="6"/>
      <c r="D639" s="7"/>
      <c r="E639" s="7"/>
      <c r="F639" s="8"/>
      <c r="G639" s="8"/>
      <c r="H639" s="8"/>
      <c r="I639" s="93"/>
      <c r="J639" s="93"/>
      <c r="K639" s="91"/>
      <c r="L639" s="94"/>
      <c r="M639" s="94"/>
      <c r="N639" s="101"/>
      <c r="O639" s="101"/>
      <c r="P639" s="92"/>
      <c r="Q639" s="92"/>
      <c r="R639" s="92"/>
      <c r="S639" s="92"/>
      <c r="T639" s="92"/>
      <c r="U639" s="92"/>
      <c r="V639" s="92"/>
      <c r="W639" s="92"/>
      <c r="X639" s="92"/>
    </row>
    <row r="640" spans="1:24" ht="24.75" customHeight="1" x14ac:dyDescent="0.3">
      <c r="A640" s="11"/>
      <c r="B640" s="6"/>
      <c r="C640" s="6"/>
      <c r="D640" s="7"/>
      <c r="E640" s="7"/>
      <c r="F640" s="8"/>
      <c r="G640" s="8"/>
      <c r="H640" s="8"/>
      <c r="I640" s="93"/>
      <c r="J640" s="93"/>
      <c r="K640" s="91"/>
      <c r="L640" s="94"/>
      <c r="M640" s="94"/>
      <c r="N640" s="101"/>
      <c r="O640" s="101"/>
      <c r="P640" s="92"/>
      <c r="Q640" s="92"/>
      <c r="R640" s="92"/>
      <c r="S640" s="92"/>
      <c r="T640" s="92"/>
      <c r="U640" s="92"/>
      <c r="V640" s="92"/>
      <c r="W640" s="92"/>
      <c r="X640" s="92"/>
    </row>
    <row r="641" spans="1:24" ht="24.75" customHeight="1" x14ac:dyDescent="0.3">
      <c r="A641" s="11"/>
      <c r="B641" s="6"/>
      <c r="C641" s="6"/>
      <c r="D641" s="7"/>
      <c r="E641" s="7"/>
      <c r="F641" s="8"/>
      <c r="G641" s="8"/>
      <c r="H641" s="8"/>
      <c r="I641" s="93"/>
      <c r="J641" s="93"/>
      <c r="K641" s="91"/>
      <c r="L641" s="94"/>
      <c r="M641" s="94"/>
      <c r="N641" s="101"/>
      <c r="O641" s="101"/>
      <c r="P641" s="92"/>
      <c r="Q641" s="92"/>
      <c r="R641" s="92"/>
      <c r="S641" s="92"/>
      <c r="T641" s="92"/>
      <c r="U641" s="92"/>
      <c r="V641" s="92"/>
      <c r="W641" s="92"/>
      <c r="X641" s="92"/>
    </row>
    <row r="642" spans="1:24" ht="24.75" customHeight="1" x14ac:dyDescent="0.3">
      <c r="A642" s="11"/>
      <c r="B642" s="6"/>
      <c r="C642" s="6"/>
      <c r="D642" s="7"/>
      <c r="E642" s="7"/>
      <c r="F642" s="8"/>
      <c r="G642" s="8"/>
      <c r="H642" s="8"/>
      <c r="I642" s="93"/>
      <c r="J642" s="93"/>
      <c r="K642" s="91"/>
      <c r="L642" s="94"/>
      <c r="M642" s="94"/>
      <c r="N642" s="101"/>
      <c r="O642" s="101"/>
      <c r="P642" s="92"/>
      <c r="Q642" s="92"/>
      <c r="R642" s="92"/>
      <c r="S642" s="92"/>
      <c r="T642" s="92"/>
      <c r="U642" s="92"/>
      <c r="V642" s="92"/>
      <c r="W642" s="92"/>
      <c r="X642" s="92"/>
    </row>
    <row r="643" spans="1:24" ht="24.75" customHeight="1" x14ac:dyDescent="0.3">
      <c r="A643" s="11"/>
      <c r="B643" s="6"/>
      <c r="C643" s="6"/>
      <c r="D643" s="7"/>
      <c r="E643" s="7"/>
      <c r="F643" s="8"/>
      <c r="G643" s="8"/>
      <c r="H643" s="8"/>
      <c r="I643" s="93"/>
      <c r="J643" s="93"/>
      <c r="K643" s="91"/>
      <c r="L643" s="94"/>
      <c r="M643" s="94"/>
      <c r="N643" s="101"/>
      <c r="O643" s="101"/>
      <c r="P643" s="92"/>
      <c r="Q643" s="92"/>
      <c r="R643" s="92"/>
      <c r="S643" s="92"/>
      <c r="T643" s="92"/>
      <c r="U643" s="92"/>
      <c r="V643" s="92"/>
      <c r="W643" s="92"/>
      <c r="X643" s="92"/>
    </row>
    <row r="644" spans="1:24" ht="24.75" customHeight="1" x14ac:dyDescent="0.3">
      <c r="A644" s="11"/>
      <c r="B644" s="6"/>
      <c r="C644" s="6"/>
      <c r="D644" s="7"/>
      <c r="E644" s="7"/>
      <c r="F644" s="8"/>
      <c r="G644" s="8"/>
      <c r="H644" s="8"/>
      <c r="I644" s="93"/>
      <c r="J644" s="93"/>
      <c r="K644" s="91"/>
      <c r="L644" s="94"/>
      <c r="M644" s="94"/>
      <c r="N644" s="101"/>
      <c r="O644" s="101"/>
      <c r="P644" s="92"/>
      <c r="Q644" s="92"/>
      <c r="R644" s="92"/>
      <c r="S644" s="92"/>
      <c r="T644" s="92"/>
      <c r="U644" s="92"/>
      <c r="V644" s="92"/>
      <c r="W644" s="92"/>
      <c r="X644" s="92"/>
    </row>
    <row r="645" spans="1:24" ht="24.75" customHeight="1" x14ac:dyDescent="0.3">
      <c r="A645" s="11"/>
      <c r="B645" s="6"/>
      <c r="C645" s="6"/>
      <c r="D645" s="7"/>
      <c r="E645" s="7"/>
      <c r="F645" s="8"/>
      <c r="G645" s="8"/>
      <c r="H645" s="8"/>
      <c r="I645" s="93"/>
      <c r="J645" s="93"/>
      <c r="K645" s="91"/>
      <c r="L645" s="94"/>
      <c r="M645" s="94"/>
      <c r="N645" s="101"/>
      <c r="O645" s="101"/>
      <c r="P645" s="92"/>
      <c r="Q645" s="92"/>
      <c r="R645" s="92"/>
      <c r="S645" s="92"/>
      <c r="T645" s="92"/>
      <c r="U645" s="92"/>
      <c r="V645" s="92"/>
      <c r="W645" s="92"/>
      <c r="X645" s="92"/>
    </row>
    <row r="646" spans="1:24" ht="24.75" customHeight="1" x14ac:dyDescent="0.3">
      <c r="A646" s="11"/>
      <c r="B646" s="6"/>
      <c r="C646" s="6"/>
      <c r="D646" s="7"/>
      <c r="E646" s="7"/>
      <c r="F646" s="8"/>
      <c r="G646" s="8"/>
      <c r="H646" s="8"/>
      <c r="I646" s="93"/>
      <c r="J646" s="93"/>
      <c r="K646" s="91"/>
      <c r="L646" s="94"/>
      <c r="M646" s="94"/>
      <c r="N646" s="101"/>
      <c r="O646" s="101"/>
      <c r="P646" s="92"/>
      <c r="Q646" s="92"/>
      <c r="R646" s="92"/>
      <c r="S646" s="92"/>
      <c r="T646" s="92"/>
      <c r="U646" s="92"/>
      <c r="V646" s="92"/>
      <c r="W646" s="92"/>
      <c r="X646" s="92"/>
    </row>
    <row r="647" spans="1:24" ht="24.75" customHeight="1" x14ac:dyDescent="0.3">
      <c r="A647" s="11"/>
      <c r="B647" s="6"/>
      <c r="C647" s="6"/>
      <c r="D647" s="7"/>
      <c r="E647" s="7"/>
      <c r="F647" s="8"/>
      <c r="G647" s="8"/>
      <c r="H647" s="8"/>
      <c r="I647" s="93"/>
      <c r="J647" s="93"/>
      <c r="K647" s="91"/>
      <c r="L647" s="94"/>
      <c r="M647" s="94"/>
      <c r="N647" s="101"/>
      <c r="O647" s="101"/>
      <c r="P647" s="92"/>
      <c r="Q647" s="92"/>
      <c r="R647" s="92"/>
      <c r="S647" s="92"/>
      <c r="T647" s="92"/>
      <c r="U647" s="92"/>
      <c r="V647" s="92"/>
      <c r="W647" s="92"/>
      <c r="X647" s="92"/>
    </row>
    <row r="648" spans="1:24" ht="24.75" customHeight="1" x14ac:dyDescent="0.3">
      <c r="A648" s="11"/>
      <c r="B648" s="6"/>
      <c r="C648" s="6"/>
      <c r="D648" s="7"/>
      <c r="E648" s="7"/>
      <c r="F648" s="8"/>
      <c r="G648" s="8"/>
      <c r="H648" s="8"/>
      <c r="I648" s="93"/>
      <c r="J648" s="93"/>
      <c r="K648" s="91"/>
      <c r="L648" s="94"/>
      <c r="M648" s="94"/>
      <c r="N648" s="101"/>
      <c r="O648" s="101"/>
      <c r="P648" s="92"/>
      <c r="Q648" s="92"/>
      <c r="R648" s="92"/>
      <c r="S648" s="92"/>
      <c r="T648" s="92"/>
      <c r="U648" s="92"/>
      <c r="V648" s="92"/>
      <c r="W648" s="92"/>
      <c r="X648" s="92"/>
    </row>
    <row r="649" spans="1:24" ht="24.75" customHeight="1" x14ac:dyDescent="0.3">
      <c r="A649" s="11"/>
      <c r="B649" s="6"/>
      <c r="C649" s="6"/>
      <c r="D649" s="7"/>
      <c r="E649" s="7"/>
      <c r="F649" s="8"/>
      <c r="G649" s="8"/>
      <c r="H649" s="8"/>
      <c r="I649" s="93"/>
      <c r="J649" s="93"/>
      <c r="K649" s="91"/>
      <c r="L649" s="94"/>
      <c r="M649" s="94"/>
      <c r="N649" s="101"/>
      <c r="O649" s="101"/>
      <c r="P649" s="92"/>
      <c r="Q649" s="92"/>
      <c r="R649" s="92"/>
      <c r="S649" s="92"/>
      <c r="T649" s="92"/>
      <c r="U649" s="92"/>
      <c r="V649" s="92"/>
      <c r="W649" s="92"/>
      <c r="X649" s="92"/>
    </row>
    <row r="650" spans="1:24" ht="24.75" customHeight="1" x14ac:dyDescent="0.3">
      <c r="A650" s="11"/>
      <c r="B650" s="6"/>
      <c r="C650" s="6"/>
      <c r="D650" s="7"/>
      <c r="E650" s="7"/>
      <c r="F650" s="8"/>
      <c r="G650" s="8"/>
      <c r="H650" s="8"/>
      <c r="I650" s="93"/>
      <c r="J650" s="93"/>
      <c r="K650" s="91"/>
      <c r="L650" s="94"/>
      <c r="M650" s="94"/>
      <c r="N650" s="101"/>
      <c r="O650" s="101"/>
      <c r="P650" s="92"/>
      <c r="Q650" s="92"/>
      <c r="R650" s="92"/>
      <c r="S650" s="92"/>
      <c r="T650" s="92"/>
      <c r="U650" s="92"/>
      <c r="V650" s="92"/>
      <c r="W650" s="92"/>
      <c r="X650" s="92"/>
    </row>
    <row r="651" spans="1:24" ht="24.75" customHeight="1" x14ac:dyDescent="0.3">
      <c r="A651" s="11"/>
      <c r="B651" s="6"/>
      <c r="C651" s="6"/>
      <c r="D651" s="7"/>
      <c r="E651" s="7"/>
      <c r="F651" s="8"/>
      <c r="G651" s="8"/>
      <c r="H651" s="8"/>
      <c r="I651" s="93"/>
      <c r="J651" s="93"/>
      <c r="K651" s="91"/>
      <c r="L651" s="94"/>
      <c r="M651" s="94"/>
      <c r="N651" s="101"/>
      <c r="O651" s="101"/>
      <c r="P651" s="92"/>
      <c r="Q651" s="92"/>
      <c r="R651" s="92"/>
      <c r="S651" s="92"/>
      <c r="T651" s="92"/>
      <c r="U651" s="92"/>
      <c r="V651" s="92"/>
      <c r="W651" s="92"/>
      <c r="X651" s="92"/>
    </row>
    <row r="652" spans="1:24" ht="24.75" customHeight="1" x14ac:dyDescent="0.3">
      <c r="A652" s="11"/>
      <c r="B652" s="6"/>
      <c r="C652" s="6"/>
      <c r="D652" s="7"/>
      <c r="E652" s="7"/>
      <c r="F652" s="8"/>
      <c r="G652" s="8"/>
      <c r="H652" s="8"/>
      <c r="I652" s="93"/>
      <c r="J652" s="93"/>
      <c r="K652" s="91"/>
      <c r="L652" s="94"/>
      <c r="M652" s="94"/>
      <c r="N652" s="101"/>
      <c r="O652" s="101"/>
      <c r="P652" s="92"/>
      <c r="Q652" s="92"/>
      <c r="R652" s="92"/>
      <c r="S652" s="92"/>
      <c r="T652" s="92"/>
      <c r="U652" s="92"/>
      <c r="V652" s="92"/>
      <c r="W652" s="92"/>
      <c r="X652" s="92"/>
    </row>
    <row r="653" spans="1:24" ht="24.75" customHeight="1" x14ac:dyDescent="0.3">
      <c r="A653" s="11"/>
      <c r="B653" s="6"/>
      <c r="C653" s="6"/>
      <c r="D653" s="7"/>
      <c r="E653" s="7"/>
      <c r="F653" s="8"/>
      <c r="G653" s="8"/>
      <c r="H653" s="8"/>
      <c r="I653" s="93"/>
      <c r="J653" s="93"/>
      <c r="K653" s="91"/>
      <c r="L653" s="94"/>
      <c r="M653" s="94"/>
      <c r="N653" s="101"/>
      <c r="O653" s="101"/>
      <c r="P653" s="92"/>
      <c r="Q653" s="92"/>
      <c r="R653" s="92"/>
      <c r="S653" s="92"/>
      <c r="T653" s="92"/>
      <c r="U653" s="92"/>
      <c r="V653" s="92"/>
      <c r="W653" s="92"/>
      <c r="X653" s="92"/>
    </row>
    <row r="654" spans="1:24" ht="24.75" customHeight="1" x14ac:dyDescent="0.3">
      <c r="A654" s="11"/>
      <c r="B654" s="6"/>
      <c r="C654" s="6"/>
      <c r="D654" s="7"/>
      <c r="E654" s="7"/>
      <c r="F654" s="8"/>
      <c r="G654" s="8"/>
      <c r="H654" s="8"/>
      <c r="I654" s="93"/>
      <c r="J654" s="93"/>
      <c r="K654" s="91"/>
      <c r="L654" s="94"/>
      <c r="M654" s="94"/>
      <c r="N654" s="101"/>
      <c r="O654" s="101"/>
      <c r="P654" s="92"/>
      <c r="Q654" s="92"/>
      <c r="R654" s="92"/>
      <c r="S654" s="92"/>
      <c r="T654" s="92"/>
      <c r="U654" s="92"/>
      <c r="V654" s="92"/>
      <c r="W654" s="92"/>
      <c r="X654" s="92"/>
    </row>
    <row r="655" spans="1:24" ht="24.75" customHeight="1" x14ac:dyDescent="0.3">
      <c r="A655" s="11"/>
      <c r="B655" s="6"/>
      <c r="C655" s="6"/>
      <c r="D655" s="7"/>
      <c r="E655" s="7"/>
      <c r="F655" s="8"/>
      <c r="G655" s="8"/>
      <c r="H655" s="8"/>
      <c r="I655" s="93"/>
      <c r="J655" s="93"/>
      <c r="K655" s="91"/>
      <c r="L655" s="94"/>
      <c r="M655" s="94"/>
      <c r="N655" s="101"/>
      <c r="O655" s="101"/>
      <c r="P655" s="92"/>
      <c r="Q655" s="92"/>
      <c r="R655" s="92"/>
      <c r="S655" s="92"/>
      <c r="T655" s="92"/>
      <c r="U655" s="92"/>
      <c r="V655" s="92"/>
      <c r="W655" s="92"/>
      <c r="X655" s="92"/>
    </row>
    <row r="656" spans="1:24" ht="24.75" customHeight="1" x14ac:dyDescent="0.3">
      <c r="A656" s="11"/>
      <c r="B656" s="6"/>
      <c r="C656" s="6"/>
      <c r="D656" s="7"/>
      <c r="E656" s="7"/>
      <c r="F656" s="8"/>
      <c r="G656" s="8"/>
      <c r="H656" s="8"/>
      <c r="I656" s="93"/>
      <c r="J656" s="93"/>
      <c r="K656" s="91"/>
      <c r="L656" s="94"/>
      <c r="M656" s="94"/>
      <c r="N656" s="101"/>
      <c r="O656" s="101"/>
      <c r="P656" s="92"/>
      <c r="Q656" s="92"/>
      <c r="R656" s="92"/>
      <c r="S656" s="92"/>
      <c r="T656" s="92"/>
      <c r="U656" s="92"/>
      <c r="V656" s="92"/>
      <c r="W656" s="92"/>
      <c r="X656" s="92"/>
    </row>
    <row r="657" spans="1:24" ht="24.75" customHeight="1" x14ac:dyDescent="0.3">
      <c r="A657" s="11"/>
      <c r="B657" s="6"/>
      <c r="C657" s="6"/>
      <c r="D657" s="7"/>
      <c r="E657" s="7"/>
      <c r="F657" s="8"/>
      <c r="G657" s="8"/>
      <c r="H657" s="8"/>
      <c r="I657" s="93"/>
      <c r="J657" s="93"/>
      <c r="K657" s="91"/>
      <c r="L657" s="94"/>
      <c r="M657" s="94"/>
      <c r="N657" s="101"/>
      <c r="O657" s="101"/>
      <c r="P657" s="92"/>
      <c r="Q657" s="92"/>
      <c r="R657" s="92"/>
      <c r="S657" s="92"/>
      <c r="T657" s="92"/>
      <c r="U657" s="92"/>
      <c r="V657" s="92"/>
      <c r="W657" s="92"/>
      <c r="X657" s="92"/>
    </row>
    <row r="658" spans="1:24" ht="24.75" customHeight="1" x14ac:dyDescent="0.3">
      <c r="A658" s="11"/>
      <c r="B658" s="6"/>
      <c r="C658" s="6"/>
      <c r="D658" s="7"/>
      <c r="E658" s="7"/>
      <c r="F658" s="8"/>
      <c r="G658" s="8"/>
      <c r="H658" s="8"/>
      <c r="I658" s="93"/>
      <c r="J658" s="93"/>
      <c r="K658" s="91"/>
      <c r="L658" s="94"/>
      <c r="M658" s="94"/>
      <c r="N658" s="101"/>
      <c r="O658" s="101"/>
      <c r="P658" s="92"/>
      <c r="Q658" s="92"/>
      <c r="R658" s="92"/>
      <c r="S658" s="92"/>
      <c r="T658" s="92"/>
      <c r="U658" s="92"/>
      <c r="V658" s="92"/>
      <c r="W658" s="92"/>
      <c r="X658" s="92"/>
    </row>
    <row r="659" spans="1:24" ht="24.75" customHeight="1" x14ac:dyDescent="0.3">
      <c r="A659" s="11"/>
      <c r="B659" s="6"/>
      <c r="C659" s="6"/>
      <c r="D659" s="7"/>
      <c r="E659" s="7"/>
      <c r="F659" s="8"/>
      <c r="G659" s="8"/>
      <c r="H659" s="8"/>
      <c r="I659" s="93"/>
      <c r="J659" s="93"/>
      <c r="K659" s="91"/>
      <c r="L659" s="94"/>
      <c r="M659" s="94"/>
      <c r="N659" s="101"/>
      <c r="O659" s="101"/>
      <c r="P659" s="92"/>
      <c r="Q659" s="92"/>
      <c r="R659" s="92"/>
      <c r="S659" s="92"/>
      <c r="T659" s="92"/>
      <c r="U659" s="92"/>
      <c r="V659" s="92"/>
      <c r="W659" s="92"/>
      <c r="X659" s="92"/>
    </row>
    <row r="660" spans="1:24" ht="24.75" customHeight="1" x14ac:dyDescent="0.3">
      <c r="A660" s="11"/>
      <c r="B660" s="6"/>
      <c r="C660" s="6"/>
      <c r="D660" s="7"/>
      <c r="E660" s="7"/>
      <c r="F660" s="8"/>
      <c r="G660" s="8"/>
      <c r="H660" s="8"/>
      <c r="I660" s="93"/>
      <c r="J660" s="93"/>
      <c r="K660" s="91"/>
      <c r="L660" s="94"/>
      <c r="M660" s="94"/>
      <c r="N660" s="101"/>
      <c r="O660" s="101"/>
      <c r="P660" s="92"/>
      <c r="Q660" s="92"/>
      <c r="R660" s="92"/>
      <c r="S660" s="92"/>
      <c r="T660" s="92"/>
      <c r="U660" s="92"/>
      <c r="V660" s="92"/>
      <c r="W660" s="92"/>
      <c r="X660" s="92"/>
    </row>
    <row r="661" spans="1:24" ht="24.75" customHeight="1" x14ac:dyDescent="0.3">
      <c r="A661" s="11"/>
      <c r="B661" s="6"/>
      <c r="C661" s="6"/>
      <c r="D661" s="7"/>
      <c r="E661" s="7"/>
      <c r="F661" s="8"/>
      <c r="G661" s="8"/>
      <c r="H661" s="8"/>
      <c r="I661" s="93"/>
      <c r="J661" s="93"/>
      <c r="K661" s="91"/>
      <c r="L661" s="94"/>
      <c r="M661" s="94"/>
      <c r="N661" s="101"/>
      <c r="O661" s="101"/>
      <c r="P661" s="92"/>
      <c r="Q661" s="92"/>
      <c r="R661" s="92"/>
      <c r="S661" s="92"/>
      <c r="T661" s="92"/>
      <c r="U661" s="92"/>
      <c r="V661" s="92"/>
      <c r="W661" s="92"/>
      <c r="X661" s="92"/>
    </row>
    <row r="662" spans="1:24" ht="24.75" customHeight="1" x14ac:dyDescent="0.3">
      <c r="A662" s="11"/>
      <c r="B662" s="6"/>
      <c r="C662" s="6"/>
      <c r="D662" s="7"/>
      <c r="E662" s="7"/>
      <c r="F662" s="8"/>
      <c r="G662" s="8"/>
      <c r="H662" s="8"/>
      <c r="I662" s="93"/>
      <c r="J662" s="93"/>
      <c r="K662" s="91"/>
      <c r="L662" s="94"/>
      <c r="M662" s="94"/>
      <c r="N662" s="101"/>
      <c r="O662" s="101"/>
      <c r="P662" s="92"/>
      <c r="Q662" s="92"/>
      <c r="R662" s="92"/>
      <c r="S662" s="92"/>
      <c r="T662" s="92"/>
      <c r="U662" s="92"/>
      <c r="V662" s="92"/>
      <c r="W662" s="92"/>
      <c r="X662" s="92"/>
    </row>
    <row r="663" spans="1:24" ht="24.75" customHeight="1" x14ac:dyDescent="0.3">
      <c r="A663" s="11"/>
      <c r="B663" s="6"/>
      <c r="C663" s="6"/>
      <c r="D663" s="7"/>
      <c r="E663" s="7"/>
      <c r="F663" s="8"/>
      <c r="G663" s="8"/>
      <c r="H663" s="8"/>
      <c r="I663" s="93"/>
      <c r="J663" s="93"/>
      <c r="K663" s="91"/>
      <c r="L663" s="94"/>
      <c r="M663" s="94"/>
      <c r="N663" s="101"/>
      <c r="O663" s="101"/>
      <c r="P663" s="92"/>
      <c r="Q663" s="92"/>
      <c r="R663" s="92"/>
      <c r="S663" s="92"/>
      <c r="T663" s="92"/>
      <c r="U663" s="92"/>
      <c r="V663" s="92"/>
      <c r="W663" s="92"/>
      <c r="X663" s="92"/>
    </row>
    <row r="664" spans="1:24" ht="24.75" customHeight="1" x14ac:dyDescent="0.3">
      <c r="A664" s="11"/>
      <c r="B664" s="6"/>
      <c r="C664" s="6"/>
      <c r="D664" s="7"/>
      <c r="E664" s="7"/>
      <c r="F664" s="8"/>
      <c r="G664" s="8"/>
      <c r="H664" s="8"/>
      <c r="I664" s="93"/>
      <c r="J664" s="93"/>
      <c r="K664" s="91"/>
      <c r="L664" s="94"/>
      <c r="M664" s="94"/>
      <c r="N664" s="101"/>
      <c r="O664" s="101"/>
      <c r="P664" s="92"/>
      <c r="Q664" s="92"/>
      <c r="R664" s="92"/>
      <c r="S664" s="92"/>
      <c r="T664" s="92"/>
      <c r="U664" s="92"/>
      <c r="V664" s="92"/>
      <c r="W664" s="92"/>
      <c r="X664" s="92"/>
    </row>
    <row r="665" spans="1:24" ht="24.75" customHeight="1" x14ac:dyDescent="0.3">
      <c r="A665" s="11"/>
      <c r="B665" s="6"/>
      <c r="C665" s="6"/>
      <c r="D665" s="7"/>
      <c r="E665" s="7"/>
      <c r="F665" s="8"/>
      <c r="G665" s="8"/>
      <c r="H665" s="8"/>
      <c r="I665" s="93"/>
      <c r="J665" s="93"/>
      <c r="K665" s="91"/>
      <c r="L665" s="94"/>
      <c r="M665" s="94"/>
      <c r="N665" s="101"/>
      <c r="O665" s="101"/>
      <c r="P665" s="92"/>
      <c r="Q665" s="92"/>
      <c r="R665" s="92"/>
      <c r="S665" s="92"/>
      <c r="T665" s="92"/>
      <c r="U665" s="92"/>
      <c r="V665" s="92"/>
      <c r="W665" s="92"/>
      <c r="X665" s="92"/>
    </row>
    <row r="666" spans="1:24" ht="24.75" customHeight="1" x14ac:dyDescent="0.3">
      <c r="A666" s="11"/>
      <c r="B666" s="6"/>
      <c r="C666" s="6"/>
      <c r="D666" s="7"/>
      <c r="E666" s="7"/>
      <c r="F666" s="8"/>
      <c r="G666" s="8"/>
      <c r="H666" s="8"/>
      <c r="I666" s="93"/>
      <c r="J666" s="93"/>
      <c r="K666" s="91"/>
      <c r="L666" s="94"/>
      <c r="M666" s="94"/>
      <c r="N666" s="101"/>
      <c r="O666" s="101"/>
      <c r="P666" s="92"/>
      <c r="Q666" s="92"/>
      <c r="R666" s="92"/>
      <c r="S666" s="92"/>
      <c r="T666" s="92"/>
      <c r="U666" s="92"/>
      <c r="V666" s="92"/>
      <c r="W666" s="92"/>
      <c r="X666" s="92"/>
    </row>
    <row r="667" spans="1:24" ht="24.75" customHeight="1" x14ac:dyDescent="0.3">
      <c r="A667" s="11"/>
      <c r="B667" s="6"/>
      <c r="C667" s="6"/>
      <c r="D667" s="7"/>
      <c r="E667" s="7"/>
      <c r="F667" s="8"/>
      <c r="G667" s="8"/>
      <c r="H667" s="8"/>
      <c r="I667" s="93"/>
      <c r="J667" s="93"/>
      <c r="K667" s="91"/>
      <c r="L667" s="94"/>
      <c r="M667" s="94"/>
      <c r="N667" s="101"/>
      <c r="O667" s="101"/>
      <c r="P667" s="92"/>
      <c r="Q667" s="92"/>
      <c r="R667" s="92"/>
      <c r="S667" s="92"/>
      <c r="T667" s="92"/>
      <c r="U667" s="92"/>
      <c r="V667" s="92"/>
      <c r="W667" s="92"/>
      <c r="X667" s="92"/>
    </row>
    <row r="668" spans="1:24" ht="24.75" customHeight="1" x14ac:dyDescent="0.3">
      <c r="A668" s="11"/>
      <c r="B668" s="6"/>
      <c r="C668" s="6"/>
      <c r="D668" s="7"/>
      <c r="E668" s="7"/>
      <c r="F668" s="8"/>
      <c r="G668" s="8"/>
      <c r="H668" s="8"/>
      <c r="I668" s="93"/>
      <c r="J668" s="93"/>
      <c r="K668" s="91"/>
      <c r="L668" s="94"/>
      <c r="M668" s="94"/>
      <c r="N668" s="101"/>
      <c r="O668" s="101"/>
      <c r="P668" s="92"/>
      <c r="Q668" s="92"/>
      <c r="R668" s="92"/>
      <c r="S668" s="92"/>
      <c r="T668" s="92"/>
      <c r="U668" s="92"/>
      <c r="V668" s="92"/>
      <c r="W668" s="92"/>
      <c r="X668" s="92"/>
    </row>
    <row r="669" spans="1:24" ht="24.75" customHeight="1" x14ac:dyDescent="0.3">
      <c r="A669" s="11"/>
      <c r="B669" s="6"/>
      <c r="C669" s="6"/>
      <c r="D669" s="7"/>
      <c r="E669" s="7"/>
      <c r="F669" s="8"/>
      <c r="G669" s="8"/>
      <c r="H669" s="8"/>
      <c r="I669" s="93"/>
      <c r="J669" s="93"/>
      <c r="K669" s="91"/>
      <c r="L669" s="94"/>
      <c r="M669" s="94"/>
      <c r="N669" s="101"/>
      <c r="O669" s="101"/>
      <c r="P669" s="92"/>
      <c r="Q669" s="92"/>
      <c r="R669" s="92"/>
      <c r="S669" s="92"/>
      <c r="T669" s="92"/>
      <c r="U669" s="92"/>
      <c r="V669" s="92"/>
      <c r="W669" s="92"/>
      <c r="X669" s="92"/>
    </row>
    <row r="670" spans="1:24" ht="24.75" customHeight="1" x14ac:dyDescent="0.3">
      <c r="A670" s="11"/>
      <c r="B670" s="6"/>
      <c r="C670" s="6"/>
      <c r="D670" s="7"/>
      <c r="E670" s="7"/>
      <c r="F670" s="8"/>
      <c r="G670" s="8"/>
      <c r="H670" s="8"/>
      <c r="I670" s="93"/>
      <c r="J670" s="93"/>
      <c r="K670" s="91"/>
      <c r="L670" s="94"/>
      <c r="M670" s="94"/>
      <c r="N670" s="101"/>
      <c r="O670" s="101"/>
      <c r="P670" s="92"/>
      <c r="Q670" s="92"/>
      <c r="R670" s="92"/>
      <c r="S670" s="92"/>
      <c r="T670" s="92"/>
      <c r="U670" s="92"/>
      <c r="V670" s="92"/>
      <c r="W670" s="92"/>
      <c r="X670" s="92"/>
    </row>
    <row r="671" spans="1:24" ht="24.75" customHeight="1" x14ac:dyDescent="0.3">
      <c r="A671" s="11"/>
      <c r="B671" s="6"/>
      <c r="C671" s="6"/>
      <c r="D671" s="7"/>
      <c r="E671" s="7"/>
      <c r="F671" s="8"/>
      <c r="G671" s="8"/>
      <c r="H671" s="8"/>
      <c r="I671" s="93"/>
      <c r="J671" s="93"/>
      <c r="K671" s="91"/>
      <c r="L671" s="94"/>
      <c r="M671" s="94"/>
      <c r="N671" s="101"/>
      <c r="O671" s="101"/>
      <c r="P671" s="92"/>
      <c r="Q671" s="92"/>
      <c r="R671" s="92"/>
      <c r="S671" s="92"/>
      <c r="T671" s="92"/>
      <c r="U671" s="92"/>
      <c r="V671" s="92"/>
      <c r="W671" s="92"/>
      <c r="X671" s="92"/>
    </row>
    <row r="672" spans="1:24" ht="24.75" customHeight="1" x14ac:dyDescent="0.3">
      <c r="A672" s="11"/>
      <c r="B672" s="6"/>
      <c r="C672" s="6"/>
      <c r="D672" s="7"/>
      <c r="E672" s="7"/>
      <c r="F672" s="8"/>
      <c r="G672" s="8"/>
      <c r="H672" s="8"/>
      <c r="I672" s="93"/>
      <c r="J672" s="93"/>
      <c r="K672" s="91"/>
      <c r="L672" s="94"/>
      <c r="M672" s="94"/>
      <c r="N672" s="101"/>
      <c r="O672" s="101"/>
      <c r="P672" s="92"/>
      <c r="Q672" s="92"/>
      <c r="R672" s="92"/>
      <c r="S672" s="92"/>
      <c r="T672" s="92"/>
      <c r="U672" s="92"/>
      <c r="V672" s="92"/>
      <c r="W672" s="92"/>
      <c r="X672" s="92"/>
    </row>
    <row r="673" spans="1:24" ht="24.75" customHeight="1" x14ac:dyDescent="0.3">
      <c r="A673" s="11"/>
      <c r="B673" s="6"/>
      <c r="C673" s="6"/>
      <c r="D673" s="7"/>
      <c r="E673" s="7"/>
      <c r="F673" s="8"/>
      <c r="G673" s="8"/>
      <c r="H673" s="8"/>
      <c r="I673" s="93"/>
      <c r="J673" s="93"/>
      <c r="K673" s="91"/>
      <c r="L673" s="94"/>
      <c r="M673" s="94"/>
      <c r="N673" s="101"/>
      <c r="O673" s="101"/>
      <c r="P673" s="92"/>
      <c r="Q673" s="92"/>
      <c r="R673" s="92"/>
      <c r="S673" s="92"/>
      <c r="T673" s="92"/>
      <c r="U673" s="92"/>
      <c r="V673" s="92"/>
      <c r="W673" s="92"/>
      <c r="X673" s="92"/>
    </row>
    <row r="674" spans="1:24" ht="24.75" customHeight="1" x14ac:dyDescent="0.3">
      <c r="A674" s="11"/>
      <c r="B674" s="6"/>
      <c r="C674" s="6"/>
      <c r="D674" s="7"/>
      <c r="E674" s="7"/>
      <c r="F674" s="8"/>
      <c r="G674" s="8"/>
      <c r="H674" s="8"/>
      <c r="I674" s="93"/>
      <c r="J674" s="93"/>
      <c r="K674" s="91"/>
      <c r="L674" s="94"/>
      <c r="M674" s="94"/>
      <c r="N674" s="101"/>
      <c r="O674" s="101"/>
      <c r="P674" s="92"/>
      <c r="Q674" s="92"/>
      <c r="R674" s="92"/>
      <c r="S674" s="92"/>
      <c r="T674" s="92"/>
      <c r="U674" s="92"/>
      <c r="V674" s="92"/>
      <c r="W674" s="92"/>
      <c r="X674" s="92"/>
    </row>
    <row r="675" spans="1:24" ht="24.75" customHeight="1" x14ac:dyDescent="0.3">
      <c r="A675" s="11"/>
      <c r="B675" s="6"/>
      <c r="C675" s="6"/>
      <c r="D675" s="7"/>
      <c r="E675" s="7"/>
      <c r="F675" s="8"/>
      <c r="G675" s="8"/>
      <c r="H675" s="8"/>
      <c r="I675" s="93"/>
      <c r="J675" s="93"/>
      <c r="K675" s="91"/>
      <c r="L675" s="94"/>
      <c r="M675" s="94"/>
      <c r="N675" s="101"/>
      <c r="O675" s="101"/>
      <c r="P675" s="92"/>
      <c r="Q675" s="92"/>
      <c r="R675" s="92"/>
      <c r="S675" s="92"/>
      <c r="T675" s="92"/>
      <c r="U675" s="92"/>
      <c r="V675" s="92"/>
      <c r="W675" s="92"/>
      <c r="X675" s="92"/>
    </row>
    <row r="676" spans="1:24" ht="24.75" customHeight="1" x14ac:dyDescent="0.3">
      <c r="A676" s="11"/>
      <c r="B676" s="6"/>
      <c r="C676" s="6"/>
      <c r="D676" s="7"/>
      <c r="E676" s="7"/>
      <c r="F676" s="8"/>
      <c r="G676" s="8"/>
      <c r="H676" s="8"/>
      <c r="I676" s="93"/>
      <c r="J676" s="93"/>
      <c r="K676" s="91"/>
      <c r="L676" s="94"/>
      <c r="M676" s="94"/>
      <c r="N676" s="101"/>
      <c r="O676" s="101"/>
      <c r="P676" s="92"/>
      <c r="Q676" s="92"/>
      <c r="R676" s="92"/>
      <c r="S676" s="92"/>
      <c r="T676" s="92"/>
      <c r="U676" s="92"/>
      <c r="V676" s="92"/>
      <c r="W676" s="92"/>
      <c r="X676" s="92"/>
    </row>
    <row r="677" spans="1:24" ht="24.75" customHeight="1" x14ac:dyDescent="0.3">
      <c r="A677" s="11"/>
      <c r="B677" s="6"/>
      <c r="C677" s="6"/>
      <c r="D677" s="7"/>
      <c r="E677" s="7"/>
      <c r="F677" s="8"/>
      <c r="G677" s="8"/>
      <c r="H677" s="8"/>
      <c r="I677" s="93"/>
      <c r="J677" s="93"/>
      <c r="K677" s="91"/>
      <c r="L677" s="94"/>
      <c r="M677" s="94"/>
      <c r="N677" s="101"/>
      <c r="O677" s="101"/>
      <c r="P677" s="92"/>
      <c r="Q677" s="92"/>
      <c r="R677" s="92"/>
      <c r="S677" s="92"/>
      <c r="T677" s="92"/>
      <c r="U677" s="92"/>
      <c r="V677" s="92"/>
      <c r="W677" s="92"/>
      <c r="X677" s="92"/>
    </row>
    <row r="678" spans="1:24" ht="24.75" customHeight="1" x14ac:dyDescent="0.3">
      <c r="A678" s="11"/>
      <c r="B678" s="6"/>
      <c r="C678" s="6"/>
      <c r="D678" s="7"/>
      <c r="E678" s="7"/>
      <c r="F678" s="8"/>
      <c r="G678" s="8"/>
      <c r="H678" s="8"/>
      <c r="I678" s="93"/>
      <c r="J678" s="93"/>
      <c r="K678" s="91"/>
      <c r="L678" s="94"/>
      <c r="M678" s="94"/>
      <c r="N678" s="101"/>
      <c r="O678" s="101"/>
      <c r="P678" s="92"/>
      <c r="Q678" s="92"/>
      <c r="R678" s="92"/>
      <c r="S678" s="92"/>
      <c r="T678" s="92"/>
      <c r="U678" s="92"/>
      <c r="V678" s="92"/>
      <c r="W678" s="92"/>
      <c r="X678" s="92"/>
    </row>
    <row r="679" spans="1:24" ht="24.75" customHeight="1" x14ac:dyDescent="0.3">
      <c r="A679" s="11"/>
      <c r="B679" s="6"/>
      <c r="C679" s="6"/>
      <c r="D679" s="7"/>
      <c r="E679" s="7"/>
      <c r="F679" s="8"/>
      <c r="G679" s="8"/>
      <c r="H679" s="8"/>
      <c r="I679" s="93"/>
      <c r="J679" s="93"/>
      <c r="K679" s="91"/>
      <c r="L679" s="94"/>
      <c r="M679" s="94"/>
      <c r="N679" s="101"/>
      <c r="O679" s="101"/>
      <c r="P679" s="92"/>
      <c r="Q679" s="92"/>
      <c r="R679" s="92"/>
      <c r="S679" s="92"/>
      <c r="T679" s="92"/>
      <c r="U679" s="92"/>
      <c r="V679" s="92"/>
      <c r="W679" s="92"/>
      <c r="X679" s="92"/>
    </row>
    <row r="680" spans="1:24" ht="24.75" customHeight="1" x14ac:dyDescent="0.3">
      <c r="A680" s="11"/>
      <c r="B680" s="6"/>
      <c r="C680" s="6"/>
      <c r="D680" s="7"/>
      <c r="E680" s="7"/>
      <c r="F680" s="8"/>
      <c r="G680" s="8"/>
      <c r="H680" s="8"/>
      <c r="I680" s="93"/>
      <c r="J680" s="93"/>
      <c r="K680" s="91"/>
      <c r="L680" s="94"/>
      <c r="M680" s="94"/>
      <c r="N680" s="101"/>
      <c r="O680" s="101"/>
      <c r="P680" s="92"/>
      <c r="Q680" s="92"/>
      <c r="R680" s="92"/>
      <c r="S680" s="92"/>
      <c r="T680" s="92"/>
      <c r="U680" s="92"/>
      <c r="V680" s="92"/>
      <c r="W680" s="92"/>
      <c r="X680" s="92"/>
    </row>
    <row r="681" spans="1:24" ht="24.75" customHeight="1" x14ac:dyDescent="0.3">
      <c r="A681" s="11"/>
      <c r="B681" s="6"/>
      <c r="C681" s="6"/>
      <c r="D681" s="7"/>
      <c r="E681" s="7"/>
      <c r="F681" s="8"/>
      <c r="G681" s="8"/>
      <c r="H681" s="8"/>
      <c r="I681" s="93"/>
      <c r="J681" s="93"/>
      <c r="K681" s="91"/>
      <c r="L681" s="94"/>
      <c r="M681" s="94"/>
      <c r="N681" s="101"/>
      <c r="O681" s="101"/>
      <c r="P681" s="92"/>
      <c r="Q681" s="92"/>
      <c r="R681" s="92"/>
      <c r="S681" s="92"/>
      <c r="T681" s="92"/>
      <c r="U681" s="92"/>
      <c r="V681" s="92"/>
      <c r="W681" s="92"/>
      <c r="X681" s="92"/>
    </row>
    <row r="682" spans="1:24" ht="24.75" customHeight="1" x14ac:dyDescent="0.3">
      <c r="A682" s="11"/>
      <c r="B682" s="6"/>
      <c r="C682" s="6"/>
      <c r="D682" s="7"/>
      <c r="E682" s="7"/>
      <c r="F682" s="8"/>
      <c r="G682" s="8"/>
      <c r="H682" s="8"/>
      <c r="I682" s="93"/>
      <c r="J682" s="93"/>
      <c r="K682" s="91"/>
      <c r="L682" s="94"/>
      <c r="M682" s="94"/>
      <c r="N682" s="101"/>
      <c r="O682" s="101"/>
      <c r="P682" s="92"/>
      <c r="Q682" s="92"/>
      <c r="R682" s="92"/>
      <c r="S682" s="92"/>
      <c r="T682" s="92"/>
      <c r="U682" s="92"/>
      <c r="V682" s="92"/>
      <c r="W682" s="92"/>
      <c r="X682" s="92"/>
    </row>
    <row r="683" spans="1:24" ht="24.75" customHeight="1" x14ac:dyDescent="0.3">
      <c r="A683" s="11"/>
      <c r="B683" s="6"/>
      <c r="C683" s="6"/>
      <c r="D683" s="7"/>
      <c r="E683" s="7"/>
      <c r="F683" s="8"/>
      <c r="G683" s="8"/>
      <c r="H683" s="8"/>
      <c r="I683" s="93"/>
      <c r="J683" s="93"/>
      <c r="K683" s="91"/>
      <c r="L683" s="94"/>
      <c r="M683" s="94"/>
      <c r="N683" s="101"/>
      <c r="O683" s="101"/>
      <c r="P683" s="92"/>
      <c r="Q683" s="92"/>
      <c r="R683" s="92"/>
      <c r="S683" s="92"/>
      <c r="T683" s="92"/>
      <c r="U683" s="92"/>
      <c r="V683" s="92"/>
      <c r="W683" s="92"/>
      <c r="X683" s="92"/>
    </row>
    <row r="684" spans="1:24" ht="24.75" customHeight="1" x14ac:dyDescent="0.3">
      <c r="A684" s="11"/>
      <c r="B684" s="6"/>
      <c r="C684" s="6"/>
      <c r="D684" s="7"/>
      <c r="E684" s="7"/>
      <c r="F684" s="8"/>
      <c r="G684" s="8"/>
      <c r="H684" s="8"/>
      <c r="I684" s="93"/>
      <c r="J684" s="93"/>
      <c r="K684" s="91"/>
      <c r="L684" s="94"/>
      <c r="M684" s="94"/>
      <c r="N684" s="101"/>
      <c r="O684" s="101"/>
      <c r="P684" s="92"/>
      <c r="Q684" s="92"/>
      <c r="R684" s="92"/>
      <c r="S684" s="92"/>
      <c r="T684" s="92"/>
      <c r="U684" s="92"/>
      <c r="V684" s="92"/>
      <c r="W684" s="92"/>
      <c r="X684" s="92"/>
    </row>
    <row r="685" spans="1:24" ht="24.75" customHeight="1" x14ac:dyDescent="0.3">
      <c r="A685" s="11"/>
      <c r="B685" s="6"/>
      <c r="C685" s="6"/>
      <c r="D685" s="7"/>
      <c r="E685" s="7"/>
      <c r="F685" s="8"/>
      <c r="G685" s="8"/>
      <c r="H685" s="8"/>
      <c r="I685" s="93"/>
      <c r="J685" s="93"/>
      <c r="K685" s="91"/>
      <c r="L685" s="94"/>
      <c r="M685" s="94"/>
      <c r="N685" s="101"/>
      <c r="O685" s="101"/>
      <c r="P685" s="92"/>
      <c r="Q685" s="92"/>
      <c r="R685" s="92"/>
      <c r="S685" s="92"/>
      <c r="T685" s="92"/>
      <c r="U685" s="92"/>
      <c r="V685" s="92"/>
      <c r="W685" s="92"/>
      <c r="X685" s="92"/>
    </row>
    <row r="686" spans="1:24" ht="24.75" customHeight="1" x14ac:dyDescent="0.3">
      <c r="A686" s="11"/>
      <c r="B686" s="6"/>
      <c r="C686" s="6"/>
      <c r="D686" s="7"/>
      <c r="E686" s="7"/>
      <c r="F686" s="8"/>
      <c r="G686" s="8"/>
      <c r="H686" s="8"/>
      <c r="I686" s="93"/>
      <c r="J686" s="93"/>
      <c r="K686" s="91"/>
      <c r="L686" s="94"/>
      <c r="M686" s="94"/>
      <c r="N686" s="101"/>
      <c r="O686" s="101"/>
      <c r="P686" s="92"/>
      <c r="Q686" s="92"/>
      <c r="R686" s="92"/>
      <c r="S686" s="92"/>
      <c r="T686" s="92"/>
      <c r="U686" s="92"/>
      <c r="V686" s="92"/>
      <c r="W686" s="92"/>
      <c r="X686" s="92"/>
    </row>
    <row r="687" spans="1:24" ht="24.75" customHeight="1" x14ac:dyDescent="0.3">
      <c r="A687" s="11"/>
      <c r="B687" s="6"/>
      <c r="C687" s="6"/>
      <c r="D687" s="7"/>
      <c r="E687" s="7"/>
      <c r="F687" s="8"/>
      <c r="G687" s="8"/>
      <c r="H687" s="8"/>
      <c r="I687" s="93"/>
      <c r="J687" s="93"/>
      <c r="K687" s="91"/>
      <c r="L687" s="94"/>
      <c r="M687" s="94"/>
      <c r="N687" s="101"/>
      <c r="O687" s="101"/>
      <c r="P687" s="92"/>
      <c r="Q687" s="92"/>
      <c r="R687" s="92"/>
      <c r="S687" s="92"/>
      <c r="T687" s="92"/>
      <c r="U687" s="92"/>
      <c r="V687" s="92"/>
      <c r="W687" s="92"/>
      <c r="X687" s="92"/>
    </row>
    <row r="688" spans="1:24" ht="24.75" customHeight="1" x14ac:dyDescent="0.3">
      <c r="A688" s="11"/>
      <c r="B688" s="6"/>
      <c r="C688" s="6"/>
      <c r="D688" s="7"/>
      <c r="E688" s="7"/>
      <c r="F688" s="8"/>
      <c r="G688" s="8"/>
      <c r="H688" s="8"/>
      <c r="I688" s="93"/>
      <c r="J688" s="93"/>
      <c r="K688" s="91"/>
      <c r="L688" s="94"/>
      <c r="M688" s="94"/>
      <c r="N688" s="101"/>
      <c r="O688" s="101"/>
      <c r="P688" s="92"/>
      <c r="Q688" s="92"/>
      <c r="R688" s="92"/>
      <c r="S688" s="92"/>
      <c r="T688" s="92"/>
      <c r="U688" s="92"/>
      <c r="V688" s="92"/>
      <c r="W688" s="92"/>
      <c r="X688" s="92"/>
    </row>
    <row r="689" spans="1:24" ht="24.75" customHeight="1" x14ac:dyDescent="0.3">
      <c r="A689" s="11"/>
      <c r="B689" s="6"/>
      <c r="C689" s="6"/>
      <c r="D689" s="7"/>
      <c r="E689" s="7"/>
      <c r="F689" s="8"/>
      <c r="G689" s="8"/>
      <c r="H689" s="8"/>
      <c r="I689" s="93"/>
      <c r="J689" s="93"/>
      <c r="K689" s="91"/>
      <c r="L689" s="94"/>
      <c r="M689" s="94"/>
      <c r="N689" s="101"/>
      <c r="O689" s="101"/>
      <c r="P689" s="92"/>
      <c r="Q689" s="92"/>
      <c r="R689" s="92"/>
      <c r="S689" s="92"/>
      <c r="T689" s="92"/>
      <c r="U689" s="92"/>
      <c r="V689" s="92"/>
      <c r="W689" s="92"/>
      <c r="X689" s="92"/>
    </row>
    <row r="690" spans="1:24" ht="24.75" customHeight="1" x14ac:dyDescent="0.3">
      <c r="A690" s="11"/>
      <c r="B690" s="6"/>
      <c r="C690" s="6"/>
      <c r="D690" s="7"/>
      <c r="E690" s="7"/>
      <c r="F690" s="8"/>
      <c r="G690" s="8"/>
      <c r="H690" s="8"/>
      <c r="I690" s="93"/>
      <c r="J690" s="93"/>
      <c r="K690" s="91"/>
      <c r="L690" s="94"/>
      <c r="M690" s="94"/>
      <c r="N690" s="101"/>
      <c r="O690" s="101"/>
      <c r="P690" s="92"/>
      <c r="Q690" s="92"/>
      <c r="R690" s="92"/>
      <c r="S690" s="92"/>
      <c r="T690" s="92"/>
      <c r="U690" s="92"/>
      <c r="V690" s="92"/>
      <c r="W690" s="92"/>
      <c r="X690" s="92"/>
    </row>
    <row r="691" spans="1:24" ht="24.75" customHeight="1" x14ac:dyDescent="0.3">
      <c r="A691" s="11"/>
      <c r="B691" s="6"/>
      <c r="C691" s="6"/>
      <c r="D691" s="7"/>
      <c r="E691" s="7"/>
      <c r="F691" s="8"/>
      <c r="G691" s="8"/>
      <c r="H691" s="8"/>
      <c r="I691" s="93"/>
      <c r="J691" s="93"/>
      <c r="K691" s="91"/>
      <c r="L691" s="94"/>
      <c r="M691" s="94"/>
      <c r="N691" s="101"/>
      <c r="O691" s="101"/>
      <c r="P691" s="92"/>
      <c r="Q691" s="92"/>
      <c r="R691" s="92"/>
      <c r="S691" s="92"/>
      <c r="T691" s="92"/>
      <c r="U691" s="92"/>
      <c r="V691" s="92"/>
      <c r="W691" s="92"/>
      <c r="X691" s="92"/>
    </row>
    <row r="692" spans="1:24" ht="24.75" customHeight="1" x14ac:dyDescent="0.3">
      <c r="A692" s="11"/>
      <c r="B692" s="6"/>
      <c r="C692" s="6"/>
      <c r="D692" s="7"/>
      <c r="E692" s="7"/>
      <c r="F692" s="8"/>
      <c r="G692" s="8"/>
      <c r="H692" s="8"/>
      <c r="I692" s="93"/>
      <c r="J692" s="93"/>
      <c r="K692" s="91"/>
      <c r="L692" s="94"/>
      <c r="M692" s="94"/>
      <c r="N692" s="101"/>
      <c r="O692" s="101"/>
      <c r="P692" s="92"/>
      <c r="Q692" s="92"/>
      <c r="R692" s="92"/>
      <c r="S692" s="92"/>
      <c r="T692" s="92"/>
      <c r="U692" s="92"/>
      <c r="V692" s="92"/>
      <c r="W692" s="92"/>
      <c r="X692" s="92"/>
    </row>
    <row r="693" spans="1:24" ht="24.75" customHeight="1" x14ac:dyDescent="0.3">
      <c r="A693" s="11"/>
      <c r="B693" s="6"/>
      <c r="C693" s="6"/>
      <c r="D693" s="7"/>
      <c r="E693" s="7"/>
      <c r="F693" s="8"/>
      <c r="G693" s="8"/>
      <c r="H693" s="8"/>
      <c r="I693" s="93"/>
      <c r="J693" s="93"/>
      <c r="K693" s="91"/>
      <c r="L693" s="94"/>
      <c r="M693" s="94"/>
      <c r="N693" s="101"/>
      <c r="O693" s="101"/>
      <c r="P693" s="92"/>
      <c r="Q693" s="92"/>
      <c r="R693" s="92"/>
      <c r="S693" s="92"/>
      <c r="T693" s="92"/>
      <c r="U693" s="92"/>
      <c r="V693" s="92"/>
      <c r="W693" s="92"/>
      <c r="X693" s="92"/>
    </row>
    <row r="694" spans="1:24" ht="24.75" customHeight="1" x14ac:dyDescent="0.3">
      <c r="A694" s="11"/>
      <c r="B694" s="6"/>
      <c r="C694" s="6"/>
      <c r="D694" s="7"/>
      <c r="E694" s="7"/>
      <c r="F694" s="8"/>
      <c r="G694" s="8"/>
      <c r="H694" s="8"/>
      <c r="I694" s="93"/>
      <c r="J694" s="93"/>
      <c r="K694" s="91"/>
      <c r="L694" s="94"/>
      <c r="M694" s="94"/>
      <c r="N694" s="101"/>
      <c r="O694" s="101"/>
      <c r="P694" s="92"/>
      <c r="Q694" s="92"/>
      <c r="R694" s="92"/>
      <c r="S694" s="92"/>
      <c r="T694" s="92"/>
      <c r="U694" s="92"/>
      <c r="V694" s="92"/>
      <c r="W694" s="92"/>
      <c r="X694" s="92"/>
    </row>
    <row r="695" spans="1:24" ht="24.75" customHeight="1" x14ac:dyDescent="0.3">
      <c r="A695" s="11"/>
      <c r="B695" s="6"/>
      <c r="C695" s="6"/>
      <c r="D695" s="7"/>
      <c r="E695" s="7"/>
      <c r="F695" s="8"/>
      <c r="G695" s="8"/>
      <c r="H695" s="8"/>
      <c r="I695" s="93"/>
      <c r="J695" s="93"/>
      <c r="K695" s="91"/>
      <c r="L695" s="94"/>
      <c r="M695" s="94"/>
      <c r="N695" s="101"/>
      <c r="O695" s="101"/>
      <c r="P695" s="92"/>
      <c r="Q695" s="92"/>
      <c r="R695" s="92"/>
      <c r="S695" s="92"/>
      <c r="T695" s="92"/>
      <c r="U695" s="92"/>
      <c r="V695" s="92"/>
      <c r="W695" s="92"/>
      <c r="X695" s="92"/>
    </row>
    <row r="696" spans="1:24" ht="24.75" customHeight="1" x14ac:dyDescent="0.3">
      <c r="A696" s="11"/>
      <c r="B696" s="6"/>
      <c r="C696" s="6"/>
      <c r="D696" s="7"/>
      <c r="E696" s="7"/>
      <c r="F696" s="8"/>
      <c r="G696" s="8"/>
      <c r="H696" s="8"/>
      <c r="I696" s="93"/>
      <c r="J696" s="93"/>
      <c r="K696" s="91"/>
      <c r="L696" s="94"/>
      <c r="M696" s="94"/>
      <c r="N696" s="101"/>
      <c r="O696" s="101"/>
      <c r="P696" s="92"/>
      <c r="Q696" s="92"/>
      <c r="R696" s="92"/>
      <c r="S696" s="92"/>
      <c r="T696" s="92"/>
      <c r="U696" s="92"/>
      <c r="V696" s="92"/>
      <c r="W696" s="92"/>
      <c r="X696" s="92"/>
    </row>
    <row r="697" spans="1:24" ht="24.75" customHeight="1" x14ac:dyDescent="0.3">
      <c r="A697" s="11"/>
      <c r="B697" s="6"/>
      <c r="C697" s="6"/>
      <c r="D697" s="7"/>
      <c r="E697" s="7"/>
      <c r="F697" s="8"/>
      <c r="G697" s="8"/>
      <c r="H697" s="8"/>
      <c r="I697" s="93"/>
      <c r="J697" s="93"/>
      <c r="K697" s="91"/>
      <c r="L697" s="94"/>
      <c r="M697" s="94"/>
      <c r="N697" s="101"/>
      <c r="O697" s="101"/>
      <c r="P697" s="92"/>
      <c r="Q697" s="92"/>
      <c r="R697" s="92"/>
      <c r="S697" s="92"/>
      <c r="T697" s="92"/>
      <c r="U697" s="92"/>
      <c r="V697" s="92"/>
      <c r="W697" s="92"/>
      <c r="X697" s="92"/>
    </row>
    <row r="698" spans="1:24" ht="24.75" customHeight="1" x14ac:dyDescent="0.3">
      <c r="A698" s="11"/>
      <c r="B698" s="6"/>
      <c r="C698" s="6"/>
      <c r="D698" s="7"/>
      <c r="E698" s="7"/>
      <c r="F698" s="8"/>
      <c r="G698" s="8"/>
      <c r="H698" s="8"/>
      <c r="I698" s="93"/>
      <c r="J698" s="93"/>
      <c r="K698" s="91"/>
      <c r="L698" s="94"/>
      <c r="M698" s="94"/>
      <c r="N698" s="101"/>
      <c r="O698" s="101"/>
      <c r="P698" s="92"/>
      <c r="Q698" s="92"/>
      <c r="R698" s="92"/>
      <c r="S698" s="92"/>
      <c r="T698" s="92"/>
      <c r="U698" s="92"/>
      <c r="V698" s="92"/>
      <c r="W698" s="92"/>
      <c r="X698" s="92"/>
    </row>
    <row r="699" spans="1:24" ht="24.75" customHeight="1" x14ac:dyDescent="0.3">
      <c r="A699" s="11"/>
      <c r="B699" s="6"/>
      <c r="C699" s="6"/>
      <c r="D699" s="7"/>
      <c r="E699" s="7"/>
      <c r="F699" s="8"/>
      <c r="G699" s="8"/>
      <c r="H699" s="8"/>
      <c r="I699" s="93"/>
      <c r="J699" s="93"/>
      <c r="K699" s="91"/>
      <c r="L699" s="94"/>
      <c r="M699" s="94"/>
      <c r="N699" s="101"/>
      <c r="O699" s="101"/>
      <c r="P699" s="92"/>
      <c r="Q699" s="92"/>
      <c r="R699" s="92"/>
      <c r="S699" s="92"/>
      <c r="T699" s="92"/>
      <c r="U699" s="92"/>
      <c r="V699" s="92"/>
      <c r="W699" s="92"/>
      <c r="X699" s="92"/>
    </row>
    <row r="700" spans="1:24" ht="24.75" customHeight="1" x14ac:dyDescent="0.3">
      <c r="A700" s="11"/>
      <c r="B700" s="6"/>
      <c r="C700" s="6"/>
      <c r="D700" s="7"/>
      <c r="E700" s="7"/>
      <c r="F700" s="8"/>
      <c r="G700" s="8"/>
      <c r="H700" s="8"/>
      <c r="I700" s="93"/>
      <c r="J700" s="93"/>
      <c r="K700" s="91"/>
      <c r="L700" s="94"/>
      <c r="M700" s="94"/>
      <c r="N700" s="101"/>
      <c r="O700" s="101"/>
      <c r="P700" s="92"/>
      <c r="Q700" s="92"/>
      <c r="R700" s="92"/>
      <c r="S700" s="92"/>
      <c r="T700" s="92"/>
      <c r="U700" s="92"/>
      <c r="V700" s="92"/>
      <c r="W700" s="92"/>
      <c r="X700" s="92"/>
    </row>
    <row r="701" spans="1:24" ht="24.75" customHeight="1" x14ac:dyDescent="0.3">
      <c r="A701" s="11"/>
      <c r="B701" s="6"/>
      <c r="C701" s="6"/>
      <c r="D701" s="7"/>
      <c r="E701" s="7"/>
      <c r="F701" s="8"/>
      <c r="G701" s="8"/>
      <c r="H701" s="8"/>
      <c r="I701" s="93"/>
      <c r="J701" s="93"/>
      <c r="K701" s="91"/>
      <c r="L701" s="94"/>
      <c r="M701" s="94"/>
      <c r="N701" s="101"/>
      <c r="O701" s="101"/>
      <c r="P701" s="92"/>
      <c r="Q701" s="92"/>
      <c r="R701" s="92"/>
      <c r="S701" s="92"/>
      <c r="T701" s="92"/>
      <c r="U701" s="92"/>
      <c r="V701" s="92"/>
      <c r="W701" s="92"/>
      <c r="X701" s="92"/>
    </row>
    <row r="702" spans="1:24" ht="24.75" customHeight="1" x14ac:dyDescent="0.3">
      <c r="A702" s="11"/>
      <c r="B702" s="6"/>
      <c r="C702" s="6"/>
      <c r="D702" s="7"/>
      <c r="E702" s="7"/>
      <c r="F702" s="8"/>
      <c r="G702" s="8"/>
      <c r="H702" s="8"/>
      <c r="I702" s="93"/>
      <c r="J702" s="93"/>
      <c r="K702" s="91"/>
      <c r="L702" s="94"/>
      <c r="M702" s="94"/>
      <c r="N702" s="101"/>
      <c r="O702" s="101"/>
      <c r="P702" s="92"/>
      <c r="Q702" s="92"/>
      <c r="R702" s="92"/>
      <c r="S702" s="92"/>
      <c r="T702" s="92"/>
      <c r="U702" s="92"/>
      <c r="V702" s="92"/>
      <c r="W702" s="92"/>
      <c r="X702" s="92"/>
    </row>
    <row r="703" spans="1:24" ht="24.75" customHeight="1" x14ac:dyDescent="0.3">
      <c r="A703" s="11"/>
      <c r="B703" s="6"/>
      <c r="C703" s="6"/>
      <c r="D703" s="7"/>
      <c r="E703" s="7"/>
      <c r="F703" s="8"/>
      <c r="G703" s="8"/>
      <c r="H703" s="8"/>
      <c r="I703" s="93"/>
      <c r="J703" s="93"/>
      <c r="K703" s="91"/>
      <c r="L703" s="94"/>
      <c r="M703" s="94"/>
      <c r="N703" s="101"/>
      <c r="O703" s="101"/>
      <c r="P703" s="92"/>
      <c r="Q703" s="92"/>
      <c r="R703" s="92"/>
      <c r="S703" s="92"/>
      <c r="T703" s="92"/>
      <c r="U703" s="92"/>
      <c r="V703" s="92"/>
      <c r="W703" s="92"/>
      <c r="X703" s="92"/>
    </row>
    <row r="704" spans="1:24" ht="24.75" customHeight="1" x14ac:dyDescent="0.3">
      <c r="A704" s="11"/>
      <c r="B704" s="6"/>
      <c r="C704" s="6"/>
      <c r="D704" s="7"/>
      <c r="E704" s="7"/>
      <c r="F704" s="8"/>
      <c r="G704" s="8"/>
      <c r="H704" s="8"/>
      <c r="I704" s="93"/>
      <c r="J704" s="93"/>
      <c r="K704" s="91"/>
      <c r="L704" s="94"/>
      <c r="M704" s="94"/>
      <c r="N704" s="101"/>
      <c r="O704" s="101"/>
      <c r="P704" s="92"/>
      <c r="Q704" s="92"/>
      <c r="R704" s="92"/>
      <c r="S704" s="92"/>
      <c r="T704" s="92"/>
      <c r="U704" s="92"/>
      <c r="V704" s="92"/>
      <c r="W704" s="92"/>
      <c r="X704" s="92"/>
    </row>
    <row r="705" spans="1:24" ht="24.75" customHeight="1" x14ac:dyDescent="0.3">
      <c r="A705" s="11"/>
      <c r="B705" s="6"/>
      <c r="C705" s="6"/>
      <c r="D705" s="7"/>
      <c r="E705" s="7"/>
      <c r="F705" s="8"/>
      <c r="G705" s="8"/>
      <c r="H705" s="8"/>
      <c r="I705" s="93"/>
      <c r="J705" s="93"/>
      <c r="K705" s="91"/>
      <c r="L705" s="94"/>
      <c r="M705" s="94"/>
      <c r="N705" s="101"/>
      <c r="O705" s="101"/>
      <c r="P705" s="92"/>
      <c r="Q705" s="92"/>
      <c r="R705" s="92"/>
      <c r="S705" s="92"/>
      <c r="T705" s="92"/>
      <c r="U705" s="92"/>
      <c r="V705" s="92"/>
      <c r="W705" s="92"/>
      <c r="X705" s="92"/>
    </row>
    <row r="706" spans="1:24" ht="24.75" customHeight="1" x14ac:dyDescent="0.3">
      <c r="A706" s="11"/>
      <c r="B706" s="6"/>
      <c r="C706" s="6"/>
      <c r="D706" s="7"/>
      <c r="E706" s="7"/>
      <c r="F706" s="8"/>
      <c r="G706" s="8"/>
      <c r="H706" s="8"/>
      <c r="I706" s="93"/>
      <c r="J706" s="93"/>
      <c r="K706" s="91"/>
      <c r="L706" s="94"/>
      <c r="M706" s="94"/>
      <c r="N706" s="101"/>
      <c r="O706" s="101"/>
      <c r="P706" s="92"/>
      <c r="Q706" s="92"/>
      <c r="R706" s="92"/>
      <c r="S706" s="92"/>
      <c r="T706" s="92"/>
      <c r="U706" s="92"/>
      <c r="V706" s="92"/>
      <c r="W706" s="92"/>
      <c r="X706" s="92"/>
    </row>
    <row r="707" spans="1:24" ht="24.75" customHeight="1" x14ac:dyDescent="0.3">
      <c r="A707" s="11"/>
      <c r="B707" s="6"/>
      <c r="C707" s="6"/>
      <c r="D707" s="7"/>
      <c r="E707" s="7"/>
      <c r="F707" s="8"/>
      <c r="G707" s="8"/>
      <c r="H707" s="8"/>
      <c r="I707" s="93"/>
      <c r="J707" s="93"/>
      <c r="K707" s="91"/>
      <c r="L707" s="94"/>
      <c r="M707" s="94"/>
      <c r="N707" s="101"/>
      <c r="O707" s="101"/>
      <c r="P707" s="92"/>
      <c r="Q707" s="92"/>
      <c r="R707" s="92"/>
      <c r="S707" s="92"/>
      <c r="T707" s="92"/>
      <c r="U707" s="92"/>
      <c r="V707" s="92"/>
      <c r="W707" s="92"/>
      <c r="X707" s="92"/>
    </row>
    <row r="708" spans="1:24" ht="24.75" customHeight="1" x14ac:dyDescent="0.3">
      <c r="A708" s="11"/>
      <c r="B708" s="6"/>
      <c r="C708" s="6"/>
      <c r="D708" s="7"/>
      <c r="E708" s="7"/>
      <c r="F708" s="8"/>
      <c r="G708" s="8"/>
      <c r="H708" s="8"/>
      <c r="I708" s="93"/>
      <c r="J708" s="93"/>
      <c r="K708" s="91"/>
      <c r="L708" s="94"/>
      <c r="M708" s="94"/>
      <c r="N708" s="101"/>
      <c r="O708" s="101"/>
      <c r="P708" s="92"/>
      <c r="Q708" s="92"/>
      <c r="R708" s="92"/>
      <c r="S708" s="92"/>
      <c r="T708" s="92"/>
      <c r="U708" s="92"/>
      <c r="V708" s="92"/>
      <c r="W708" s="92"/>
      <c r="X708" s="92"/>
    </row>
    <row r="709" spans="1:24" ht="24.75" customHeight="1" x14ac:dyDescent="0.3">
      <c r="A709" s="11"/>
      <c r="B709" s="6"/>
      <c r="C709" s="6"/>
      <c r="D709" s="7"/>
      <c r="E709" s="7"/>
      <c r="F709" s="8"/>
      <c r="G709" s="8"/>
      <c r="H709" s="8"/>
      <c r="I709" s="93"/>
      <c r="J709" s="93"/>
      <c r="K709" s="91"/>
      <c r="L709" s="94"/>
      <c r="M709" s="94"/>
      <c r="N709" s="101"/>
      <c r="O709" s="101"/>
      <c r="P709" s="92"/>
      <c r="Q709" s="92"/>
      <c r="R709" s="92"/>
      <c r="S709" s="92"/>
      <c r="T709" s="92"/>
      <c r="U709" s="92"/>
      <c r="V709" s="92"/>
      <c r="W709" s="92"/>
      <c r="X709" s="92"/>
    </row>
    <row r="710" spans="1:24" ht="24.75" customHeight="1" x14ac:dyDescent="0.3">
      <c r="A710" s="11"/>
      <c r="B710" s="6"/>
      <c r="C710" s="6"/>
      <c r="D710" s="7"/>
      <c r="E710" s="7"/>
      <c r="F710" s="8"/>
      <c r="G710" s="8"/>
      <c r="H710" s="8"/>
      <c r="I710" s="93"/>
      <c r="J710" s="93"/>
      <c r="K710" s="91"/>
      <c r="L710" s="94"/>
      <c r="M710" s="94"/>
      <c r="N710" s="101"/>
      <c r="O710" s="101"/>
      <c r="P710" s="92"/>
      <c r="Q710" s="92"/>
      <c r="R710" s="92"/>
      <c r="S710" s="92"/>
      <c r="T710" s="92"/>
      <c r="U710" s="92"/>
      <c r="V710" s="92"/>
      <c r="W710" s="92"/>
      <c r="X710" s="92"/>
    </row>
    <row r="711" spans="1:24" ht="24.75" customHeight="1" x14ac:dyDescent="0.3">
      <c r="A711" s="11"/>
      <c r="B711" s="6"/>
      <c r="C711" s="6"/>
      <c r="D711" s="7"/>
      <c r="E711" s="7"/>
      <c r="F711" s="8"/>
      <c r="G711" s="8"/>
      <c r="H711" s="8"/>
      <c r="I711" s="93"/>
      <c r="J711" s="93"/>
      <c r="K711" s="91"/>
      <c r="L711" s="94"/>
      <c r="M711" s="94"/>
      <c r="N711" s="101"/>
      <c r="O711" s="101"/>
      <c r="P711" s="92"/>
      <c r="Q711" s="92"/>
      <c r="R711" s="92"/>
      <c r="S711" s="92"/>
      <c r="T711" s="92"/>
      <c r="U711" s="92"/>
      <c r="V711" s="92"/>
      <c r="W711" s="92"/>
      <c r="X711" s="92"/>
    </row>
    <row r="712" spans="1:24" ht="24.75" customHeight="1" x14ac:dyDescent="0.3">
      <c r="A712" s="11"/>
      <c r="B712" s="6"/>
      <c r="C712" s="6"/>
      <c r="D712" s="7"/>
      <c r="E712" s="7"/>
      <c r="F712" s="8"/>
      <c r="G712" s="8"/>
      <c r="H712" s="8"/>
      <c r="I712" s="93"/>
      <c r="J712" s="93"/>
      <c r="K712" s="91"/>
      <c r="L712" s="94"/>
      <c r="M712" s="94"/>
      <c r="N712" s="101"/>
      <c r="O712" s="101"/>
      <c r="P712" s="92"/>
      <c r="Q712" s="92"/>
      <c r="R712" s="92"/>
      <c r="S712" s="92"/>
      <c r="T712" s="92"/>
      <c r="U712" s="92"/>
      <c r="V712" s="92"/>
      <c r="W712" s="92"/>
      <c r="X712" s="92"/>
    </row>
    <row r="713" spans="1:24" ht="24.75" customHeight="1" x14ac:dyDescent="0.3">
      <c r="A713" s="11"/>
      <c r="B713" s="6"/>
      <c r="C713" s="6"/>
      <c r="D713" s="7"/>
      <c r="E713" s="7"/>
      <c r="F713" s="8"/>
      <c r="G713" s="8"/>
      <c r="H713" s="8"/>
      <c r="I713" s="93"/>
      <c r="J713" s="93"/>
      <c r="K713" s="91"/>
      <c r="L713" s="94"/>
      <c r="M713" s="94"/>
      <c r="N713" s="101"/>
      <c r="O713" s="101"/>
      <c r="P713" s="92"/>
      <c r="Q713" s="92"/>
      <c r="R713" s="92"/>
      <c r="S713" s="92"/>
      <c r="T713" s="92"/>
      <c r="U713" s="92"/>
      <c r="V713" s="92"/>
      <c r="W713" s="92"/>
      <c r="X713" s="92"/>
    </row>
    <row r="714" spans="1:24" ht="24.75" customHeight="1" x14ac:dyDescent="0.3">
      <c r="A714" s="11"/>
      <c r="B714" s="6"/>
      <c r="C714" s="6"/>
      <c r="D714" s="7"/>
      <c r="E714" s="7"/>
      <c r="F714" s="8"/>
      <c r="G714" s="8"/>
      <c r="H714" s="8"/>
      <c r="I714" s="93"/>
      <c r="J714" s="93"/>
      <c r="K714" s="91"/>
      <c r="L714" s="94"/>
      <c r="M714" s="94"/>
      <c r="N714" s="101"/>
      <c r="O714" s="101"/>
      <c r="P714" s="92"/>
      <c r="Q714" s="92"/>
      <c r="R714" s="92"/>
      <c r="S714" s="92"/>
      <c r="T714" s="92"/>
      <c r="U714" s="92"/>
      <c r="V714" s="92"/>
      <c r="W714" s="92"/>
      <c r="X714" s="92"/>
    </row>
    <row r="715" spans="1:24" ht="24.75" customHeight="1" x14ac:dyDescent="0.3">
      <c r="A715" s="11"/>
      <c r="B715" s="6"/>
      <c r="C715" s="6"/>
      <c r="D715" s="7"/>
      <c r="E715" s="7"/>
      <c r="F715" s="8"/>
      <c r="G715" s="8"/>
      <c r="H715" s="8"/>
      <c r="I715" s="93"/>
      <c r="J715" s="93"/>
      <c r="K715" s="91"/>
      <c r="L715" s="94"/>
      <c r="M715" s="94"/>
      <c r="N715" s="101"/>
      <c r="O715" s="101"/>
      <c r="P715" s="92"/>
      <c r="Q715" s="92"/>
      <c r="R715" s="92"/>
      <c r="S715" s="92"/>
      <c r="T715" s="92"/>
      <c r="U715" s="92"/>
      <c r="V715" s="92"/>
      <c r="W715" s="92"/>
      <c r="X715" s="92"/>
    </row>
    <row r="716" spans="1:24" ht="24.75" customHeight="1" x14ac:dyDescent="0.3">
      <c r="A716" s="11"/>
      <c r="B716" s="6"/>
      <c r="C716" s="6"/>
      <c r="D716" s="7"/>
      <c r="E716" s="7"/>
      <c r="F716" s="8"/>
      <c r="G716" s="8"/>
      <c r="H716" s="8"/>
      <c r="I716" s="93"/>
      <c r="J716" s="93"/>
      <c r="K716" s="91"/>
      <c r="L716" s="94"/>
      <c r="M716" s="94"/>
      <c r="N716" s="101"/>
      <c r="O716" s="101"/>
      <c r="P716" s="92"/>
      <c r="Q716" s="92"/>
      <c r="R716" s="92"/>
      <c r="S716" s="92"/>
      <c r="T716" s="92"/>
      <c r="U716" s="92"/>
      <c r="V716" s="92"/>
      <c r="W716" s="92"/>
      <c r="X716" s="92"/>
    </row>
    <row r="717" spans="1:24" ht="24.75" customHeight="1" x14ac:dyDescent="0.3">
      <c r="A717" s="11"/>
      <c r="B717" s="6"/>
      <c r="C717" s="6"/>
      <c r="D717" s="7"/>
      <c r="E717" s="7"/>
      <c r="F717" s="8"/>
      <c r="G717" s="8"/>
      <c r="H717" s="8"/>
      <c r="I717" s="93"/>
      <c r="J717" s="93"/>
      <c r="K717" s="91"/>
      <c r="L717" s="94"/>
      <c r="M717" s="94"/>
      <c r="N717" s="101"/>
      <c r="O717" s="101"/>
      <c r="P717" s="92"/>
      <c r="Q717" s="92"/>
      <c r="R717" s="92"/>
      <c r="S717" s="92"/>
      <c r="T717" s="92"/>
      <c r="U717" s="92"/>
      <c r="V717" s="92"/>
      <c r="W717" s="92"/>
      <c r="X717" s="92"/>
    </row>
    <row r="718" spans="1:24" ht="24.75" customHeight="1" x14ac:dyDescent="0.3">
      <c r="A718" s="11"/>
      <c r="B718" s="6"/>
      <c r="C718" s="6"/>
      <c r="D718" s="7"/>
      <c r="E718" s="7"/>
      <c r="F718" s="8"/>
      <c r="G718" s="8"/>
      <c r="H718" s="8"/>
      <c r="I718" s="93"/>
      <c r="J718" s="93"/>
      <c r="K718" s="91"/>
      <c r="L718" s="94"/>
      <c r="M718" s="94"/>
      <c r="N718" s="101"/>
      <c r="O718" s="101"/>
      <c r="P718" s="92"/>
      <c r="Q718" s="92"/>
      <c r="R718" s="92"/>
      <c r="S718" s="92"/>
      <c r="T718" s="92"/>
      <c r="U718" s="92"/>
      <c r="V718" s="92"/>
      <c r="W718" s="92"/>
      <c r="X718" s="92"/>
    </row>
    <row r="719" spans="1:24" ht="24.75" customHeight="1" x14ac:dyDescent="0.3">
      <c r="A719" s="11"/>
      <c r="B719" s="6"/>
      <c r="C719" s="6"/>
      <c r="D719" s="7"/>
      <c r="E719" s="7"/>
      <c r="F719" s="8"/>
      <c r="G719" s="8"/>
      <c r="H719" s="8"/>
      <c r="I719" s="93"/>
      <c r="J719" s="93"/>
      <c r="K719" s="91"/>
      <c r="L719" s="94"/>
      <c r="M719" s="94"/>
      <c r="N719" s="101"/>
      <c r="O719" s="101"/>
      <c r="P719" s="92"/>
      <c r="Q719" s="92"/>
      <c r="R719" s="92"/>
      <c r="S719" s="92"/>
      <c r="T719" s="92"/>
      <c r="U719" s="92"/>
      <c r="V719" s="92"/>
      <c r="W719" s="92"/>
      <c r="X719" s="92"/>
    </row>
    <row r="720" spans="1:24" ht="24.75" customHeight="1" x14ac:dyDescent="0.3">
      <c r="A720" s="11"/>
      <c r="B720" s="6"/>
      <c r="C720" s="6"/>
      <c r="D720" s="7"/>
      <c r="E720" s="7"/>
      <c r="F720" s="8"/>
      <c r="G720" s="8"/>
      <c r="H720" s="8"/>
      <c r="I720" s="93"/>
      <c r="J720" s="93"/>
      <c r="K720" s="91"/>
      <c r="L720" s="94"/>
      <c r="M720" s="94"/>
      <c r="N720" s="101"/>
      <c r="O720" s="101"/>
      <c r="P720" s="92"/>
      <c r="Q720" s="92"/>
      <c r="R720" s="92"/>
      <c r="S720" s="92"/>
      <c r="T720" s="92"/>
      <c r="U720" s="92"/>
      <c r="V720" s="92"/>
      <c r="W720" s="92"/>
      <c r="X720" s="92"/>
    </row>
    <row r="721" spans="1:24" ht="24.75" customHeight="1" x14ac:dyDescent="0.3">
      <c r="A721" s="11"/>
      <c r="B721" s="6"/>
      <c r="C721" s="6"/>
      <c r="D721" s="7"/>
      <c r="E721" s="7"/>
      <c r="F721" s="8"/>
      <c r="G721" s="8"/>
      <c r="H721" s="8"/>
      <c r="I721" s="93"/>
      <c r="J721" s="93"/>
      <c r="K721" s="91"/>
      <c r="L721" s="94"/>
      <c r="M721" s="94"/>
      <c r="N721" s="101"/>
      <c r="O721" s="101"/>
      <c r="P721" s="92"/>
      <c r="Q721" s="92"/>
      <c r="R721" s="92"/>
      <c r="S721" s="92"/>
      <c r="T721" s="92"/>
      <c r="U721" s="92"/>
      <c r="V721" s="92"/>
      <c r="W721" s="92"/>
      <c r="X721" s="92"/>
    </row>
    <row r="722" spans="1:24" ht="24.75" customHeight="1" x14ac:dyDescent="0.3">
      <c r="A722" s="11"/>
      <c r="B722" s="6"/>
      <c r="C722" s="6"/>
      <c r="D722" s="7"/>
      <c r="E722" s="7"/>
      <c r="F722" s="8"/>
      <c r="G722" s="8"/>
      <c r="H722" s="8"/>
      <c r="I722" s="93"/>
      <c r="J722" s="93"/>
      <c r="K722" s="91"/>
      <c r="L722" s="94"/>
      <c r="M722" s="94"/>
      <c r="N722" s="101"/>
      <c r="O722" s="101"/>
      <c r="P722" s="92"/>
      <c r="Q722" s="92"/>
      <c r="R722" s="92"/>
      <c r="S722" s="92"/>
      <c r="T722" s="92"/>
      <c r="U722" s="92"/>
      <c r="V722" s="92"/>
      <c r="W722" s="92"/>
      <c r="X722" s="92"/>
    </row>
    <row r="723" spans="1:24" ht="24.75" customHeight="1" x14ac:dyDescent="0.3">
      <c r="A723" s="11"/>
      <c r="B723" s="6"/>
      <c r="C723" s="6"/>
      <c r="D723" s="7"/>
      <c r="E723" s="7"/>
      <c r="F723" s="8"/>
      <c r="G723" s="8"/>
      <c r="H723" s="8"/>
      <c r="I723" s="93"/>
      <c r="J723" s="93"/>
      <c r="K723" s="91"/>
      <c r="L723" s="94"/>
      <c r="M723" s="94"/>
      <c r="N723" s="101"/>
      <c r="O723" s="101"/>
      <c r="P723" s="92"/>
      <c r="Q723" s="92"/>
      <c r="R723" s="92"/>
      <c r="S723" s="92"/>
      <c r="T723" s="92"/>
      <c r="U723" s="92"/>
      <c r="V723" s="92"/>
      <c r="W723" s="92"/>
      <c r="X723" s="92"/>
    </row>
    <row r="724" spans="1:24" ht="24.75" customHeight="1" x14ac:dyDescent="0.3">
      <c r="A724" s="11"/>
      <c r="B724" s="6"/>
      <c r="C724" s="6"/>
      <c r="D724" s="7"/>
      <c r="E724" s="7"/>
      <c r="F724" s="8"/>
      <c r="G724" s="8"/>
      <c r="H724" s="8"/>
      <c r="I724" s="93"/>
      <c r="J724" s="93"/>
      <c r="K724" s="91"/>
      <c r="L724" s="94"/>
      <c r="M724" s="94"/>
      <c r="N724" s="101"/>
      <c r="O724" s="101"/>
      <c r="P724" s="92"/>
      <c r="Q724" s="92"/>
      <c r="R724" s="92"/>
      <c r="S724" s="92"/>
      <c r="T724" s="92"/>
      <c r="U724" s="92"/>
      <c r="V724" s="92"/>
      <c r="W724" s="92"/>
      <c r="X724" s="92"/>
    </row>
    <row r="725" spans="1:24" ht="24.75" customHeight="1" x14ac:dyDescent="0.3">
      <c r="A725" s="11"/>
      <c r="B725" s="6"/>
      <c r="C725" s="6"/>
      <c r="D725" s="7"/>
      <c r="E725" s="7"/>
      <c r="F725" s="8"/>
      <c r="G725" s="8"/>
      <c r="H725" s="8"/>
      <c r="I725" s="93"/>
      <c r="J725" s="93"/>
      <c r="K725" s="91"/>
      <c r="L725" s="94"/>
      <c r="M725" s="94"/>
      <c r="N725" s="101"/>
      <c r="O725" s="101"/>
      <c r="P725" s="92"/>
      <c r="Q725" s="92"/>
      <c r="R725" s="92"/>
      <c r="S725" s="92"/>
      <c r="T725" s="92"/>
      <c r="U725" s="92"/>
      <c r="V725" s="92"/>
      <c r="W725" s="92"/>
      <c r="X725" s="92"/>
    </row>
    <row r="726" spans="1:24" ht="24.75" customHeight="1" x14ac:dyDescent="0.3">
      <c r="A726" s="11"/>
      <c r="B726" s="6"/>
      <c r="C726" s="6"/>
      <c r="D726" s="7"/>
      <c r="E726" s="7"/>
      <c r="F726" s="8"/>
      <c r="G726" s="8"/>
      <c r="H726" s="8"/>
      <c r="I726" s="93"/>
      <c r="J726" s="93"/>
      <c r="K726" s="91"/>
      <c r="L726" s="94"/>
      <c r="M726" s="94"/>
      <c r="N726" s="101"/>
      <c r="O726" s="101"/>
      <c r="P726" s="92"/>
      <c r="Q726" s="92"/>
      <c r="R726" s="92"/>
      <c r="S726" s="92"/>
      <c r="T726" s="92"/>
      <c r="U726" s="92"/>
      <c r="V726" s="92"/>
      <c r="W726" s="92"/>
      <c r="X726" s="92"/>
    </row>
    <row r="727" spans="1:24" ht="24.75" customHeight="1" x14ac:dyDescent="0.3">
      <c r="A727" s="11"/>
      <c r="B727" s="6"/>
      <c r="C727" s="6"/>
      <c r="D727" s="7"/>
      <c r="E727" s="7"/>
      <c r="F727" s="8"/>
      <c r="G727" s="8"/>
      <c r="H727" s="8"/>
      <c r="I727" s="93"/>
      <c r="J727" s="93"/>
      <c r="K727" s="91"/>
      <c r="L727" s="94"/>
      <c r="M727" s="94"/>
      <c r="N727" s="101"/>
      <c r="O727" s="101"/>
      <c r="P727" s="92"/>
      <c r="Q727" s="92"/>
      <c r="R727" s="92"/>
      <c r="S727" s="92"/>
      <c r="T727" s="92"/>
      <c r="U727" s="92"/>
      <c r="V727" s="92"/>
      <c r="W727" s="92"/>
      <c r="X727" s="92"/>
    </row>
    <row r="728" spans="1:24" ht="24.75" customHeight="1" x14ac:dyDescent="0.3">
      <c r="A728" s="11"/>
      <c r="B728" s="6"/>
      <c r="C728" s="6"/>
      <c r="D728" s="7"/>
      <c r="E728" s="7"/>
      <c r="F728" s="8"/>
      <c r="G728" s="8"/>
      <c r="H728" s="8"/>
      <c r="I728" s="93"/>
      <c r="J728" s="93"/>
      <c r="K728" s="91"/>
      <c r="L728" s="94"/>
      <c r="M728" s="94"/>
      <c r="N728" s="101"/>
      <c r="O728" s="101"/>
      <c r="P728" s="92"/>
      <c r="Q728" s="92"/>
      <c r="R728" s="92"/>
      <c r="S728" s="92"/>
      <c r="T728" s="92"/>
      <c r="U728" s="92"/>
      <c r="V728" s="92"/>
      <c r="W728" s="92"/>
      <c r="X728" s="92"/>
    </row>
    <row r="729" spans="1:24" ht="24.75" customHeight="1" x14ac:dyDescent="0.3">
      <c r="A729" s="11"/>
      <c r="B729" s="6"/>
      <c r="C729" s="6"/>
      <c r="D729" s="7"/>
      <c r="E729" s="7"/>
      <c r="F729" s="8"/>
      <c r="G729" s="8"/>
      <c r="H729" s="8"/>
      <c r="I729" s="93"/>
      <c r="J729" s="93"/>
      <c r="K729" s="91"/>
      <c r="L729" s="94"/>
      <c r="M729" s="94"/>
      <c r="N729" s="101"/>
      <c r="O729" s="101"/>
      <c r="P729" s="92"/>
      <c r="Q729" s="92"/>
      <c r="R729" s="92"/>
      <c r="S729" s="92"/>
      <c r="T729" s="92"/>
      <c r="U729" s="92"/>
      <c r="V729" s="92"/>
      <c r="W729" s="92"/>
      <c r="X729" s="92"/>
    </row>
    <row r="730" spans="1:24" ht="24.75" customHeight="1" x14ac:dyDescent="0.3">
      <c r="A730" s="11"/>
      <c r="B730" s="6"/>
      <c r="C730" s="6"/>
      <c r="D730" s="7"/>
      <c r="E730" s="7"/>
      <c r="F730" s="8"/>
      <c r="G730" s="8"/>
      <c r="H730" s="8"/>
      <c r="I730" s="93"/>
      <c r="J730" s="93"/>
      <c r="K730" s="91"/>
      <c r="L730" s="94"/>
      <c r="M730" s="94"/>
      <c r="N730" s="101"/>
      <c r="O730" s="101"/>
      <c r="P730" s="92"/>
      <c r="Q730" s="92"/>
      <c r="R730" s="92"/>
      <c r="S730" s="92"/>
      <c r="T730" s="92"/>
      <c r="U730" s="92"/>
      <c r="V730" s="92"/>
      <c r="W730" s="92"/>
      <c r="X730" s="92"/>
    </row>
    <row r="731" spans="1:24" ht="24.75" customHeight="1" x14ac:dyDescent="0.3">
      <c r="A731" s="11"/>
      <c r="B731" s="6"/>
      <c r="C731" s="6"/>
      <c r="D731" s="7"/>
      <c r="E731" s="7"/>
      <c r="F731" s="8"/>
      <c r="G731" s="8"/>
      <c r="H731" s="8"/>
      <c r="I731" s="93"/>
      <c r="J731" s="93"/>
      <c r="K731" s="91"/>
      <c r="L731" s="94"/>
      <c r="M731" s="94"/>
      <c r="N731" s="101"/>
      <c r="O731" s="101"/>
      <c r="P731" s="92"/>
      <c r="Q731" s="92"/>
      <c r="R731" s="92"/>
      <c r="S731" s="92"/>
      <c r="T731" s="92"/>
      <c r="U731" s="92"/>
      <c r="V731" s="92"/>
      <c r="W731" s="92"/>
      <c r="X731" s="92"/>
    </row>
    <row r="732" spans="1:24" ht="24.75" customHeight="1" x14ac:dyDescent="0.3">
      <c r="A732" s="11"/>
      <c r="B732" s="6"/>
      <c r="C732" s="6"/>
      <c r="D732" s="7"/>
      <c r="E732" s="7"/>
      <c r="F732" s="8"/>
      <c r="G732" s="8"/>
      <c r="H732" s="8"/>
      <c r="I732" s="93"/>
      <c r="J732" s="93"/>
      <c r="K732" s="91"/>
      <c r="L732" s="94"/>
      <c r="M732" s="94"/>
      <c r="N732" s="101"/>
      <c r="O732" s="101"/>
      <c r="P732" s="92"/>
      <c r="Q732" s="92"/>
      <c r="R732" s="92"/>
      <c r="S732" s="92"/>
      <c r="T732" s="92"/>
      <c r="U732" s="92"/>
      <c r="V732" s="92"/>
      <c r="W732" s="92"/>
      <c r="X732" s="92"/>
    </row>
    <row r="733" spans="1:24" ht="24.75" customHeight="1" x14ac:dyDescent="0.3">
      <c r="A733" s="11"/>
      <c r="B733" s="6"/>
      <c r="C733" s="6"/>
      <c r="D733" s="7"/>
      <c r="E733" s="7"/>
      <c r="F733" s="8"/>
      <c r="G733" s="8"/>
      <c r="H733" s="8"/>
      <c r="I733" s="93"/>
      <c r="J733" s="93"/>
      <c r="K733" s="91"/>
      <c r="L733" s="94"/>
      <c r="M733" s="94"/>
      <c r="N733" s="101"/>
      <c r="O733" s="101"/>
      <c r="P733" s="92"/>
      <c r="Q733" s="92"/>
      <c r="R733" s="92"/>
      <c r="S733" s="92"/>
      <c r="T733" s="92"/>
      <c r="U733" s="92"/>
      <c r="V733" s="92"/>
      <c r="W733" s="92"/>
      <c r="X733" s="92"/>
    </row>
    <row r="734" spans="1:24" ht="24.75" customHeight="1" x14ac:dyDescent="0.3">
      <c r="A734" s="11"/>
      <c r="B734" s="6"/>
      <c r="C734" s="6"/>
      <c r="D734" s="7"/>
      <c r="E734" s="7"/>
      <c r="F734" s="8"/>
      <c r="G734" s="8"/>
      <c r="H734" s="8"/>
      <c r="I734" s="93"/>
      <c r="J734" s="93"/>
      <c r="K734" s="91"/>
      <c r="L734" s="94"/>
      <c r="M734" s="94"/>
      <c r="N734" s="101"/>
      <c r="O734" s="101"/>
      <c r="P734" s="92"/>
      <c r="Q734" s="92"/>
      <c r="R734" s="92"/>
      <c r="S734" s="92"/>
      <c r="T734" s="92"/>
      <c r="U734" s="92"/>
      <c r="V734" s="92"/>
      <c r="W734" s="92"/>
      <c r="X734" s="92"/>
    </row>
    <row r="735" spans="1:24" ht="24.75" customHeight="1" x14ac:dyDescent="0.3">
      <c r="A735" s="11"/>
      <c r="B735" s="6"/>
      <c r="C735" s="6"/>
      <c r="D735" s="7"/>
      <c r="E735" s="7"/>
      <c r="F735" s="8"/>
      <c r="G735" s="8"/>
      <c r="H735" s="8"/>
      <c r="I735" s="93"/>
      <c r="J735" s="93"/>
      <c r="K735" s="91"/>
      <c r="L735" s="94"/>
      <c r="M735" s="94"/>
      <c r="N735" s="101"/>
      <c r="O735" s="101"/>
      <c r="P735" s="92"/>
      <c r="Q735" s="92"/>
      <c r="R735" s="92"/>
      <c r="S735" s="92"/>
      <c r="T735" s="92"/>
      <c r="U735" s="92"/>
      <c r="V735" s="92"/>
      <c r="W735" s="92"/>
      <c r="X735" s="92"/>
    </row>
    <row r="736" spans="1:24" ht="24.75" customHeight="1" x14ac:dyDescent="0.3">
      <c r="A736" s="11"/>
      <c r="B736" s="6"/>
      <c r="C736" s="6"/>
      <c r="D736" s="7"/>
      <c r="E736" s="7"/>
      <c r="F736" s="8"/>
      <c r="G736" s="8"/>
      <c r="H736" s="8"/>
      <c r="I736" s="93"/>
      <c r="J736" s="93"/>
      <c r="K736" s="91"/>
      <c r="L736" s="94"/>
      <c r="M736" s="94"/>
      <c r="N736" s="101"/>
      <c r="O736" s="101"/>
      <c r="P736" s="92"/>
      <c r="Q736" s="92"/>
      <c r="R736" s="92"/>
      <c r="S736" s="92"/>
      <c r="T736" s="92"/>
      <c r="U736" s="92"/>
      <c r="V736" s="92"/>
      <c r="W736" s="92"/>
      <c r="X736" s="92"/>
    </row>
    <row r="737" spans="1:24" ht="24.75" customHeight="1" x14ac:dyDescent="0.3">
      <c r="A737" s="11"/>
      <c r="B737" s="6"/>
      <c r="C737" s="6"/>
      <c r="D737" s="7"/>
      <c r="E737" s="7"/>
      <c r="F737" s="8"/>
      <c r="G737" s="8"/>
      <c r="H737" s="8"/>
      <c r="I737" s="93"/>
      <c r="J737" s="93"/>
      <c r="K737" s="91"/>
      <c r="L737" s="94"/>
      <c r="M737" s="94"/>
      <c r="N737" s="101"/>
      <c r="O737" s="101"/>
      <c r="P737" s="92"/>
      <c r="Q737" s="92"/>
      <c r="R737" s="92"/>
      <c r="S737" s="92"/>
      <c r="T737" s="92"/>
      <c r="U737" s="92"/>
      <c r="V737" s="92"/>
      <c r="W737" s="92"/>
      <c r="X737" s="92"/>
    </row>
    <row r="738" spans="1:24" ht="24.75" customHeight="1" x14ac:dyDescent="0.3">
      <c r="A738" s="11"/>
      <c r="B738" s="6"/>
      <c r="C738" s="6"/>
      <c r="D738" s="7"/>
      <c r="E738" s="7"/>
      <c r="F738" s="8"/>
      <c r="G738" s="8"/>
      <c r="H738" s="8"/>
      <c r="I738" s="93"/>
      <c r="J738" s="93"/>
      <c r="K738" s="91"/>
      <c r="L738" s="94"/>
      <c r="M738" s="94"/>
      <c r="N738" s="101"/>
      <c r="O738" s="101"/>
      <c r="P738" s="92"/>
      <c r="Q738" s="92"/>
      <c r="R738" s="92"/>
      <c r="S738" s="92"/>
      <c r="T738" s="92"/>
      <c r="U738" s="92"/>
      <c r="V738" s="92"/>
      <c r="W738" s="92"/>
      <c r="X738" s="92"/>
    </row>
    <row r="739" spans="1:24" ht="24.75" customHeight="1" x14ac:dyDescent="0.3">
      <c r="A739" s="11"/>
      <c r="B739" s="6"/>
      <c r="C739" s="6"/>
      <c r="D739" s="7"/>
      <c r="E739" s="7"/>
      <c r="F739" s="8"/>
      <c r="G739" s="8"/>
      <c r="H739" s="8"/>
      <c r="I739" s="93"/>
      <c r="J739" s="93"/>
      <c r="K739" s="91"/>
      <c r="L739" s="94"/>
      <c r="M739" s="94"/>
      <c r="N739" s="101"/>
      <c r="O739" s="101"/>
      <c r="P739" s="92"/>
      <c r="Q739" s="92"/>
      <c r="R739" s="92"/>
      <c r="S739" s="92"/>
      <c r="T739" s="92"/>
      <c r="U739" s="92"/>
      <c r="V739" s="92"/>
      <c r="W739" s="92"/>
      <c r="X739" s="92"/>
    </row>
    <row r="740" spans="1:24" ht="24.75" customHeight="1" x14ac:dyDescent="0.3">
      <c r="A740" s="11"/>
      <c r="B740" s="6"/>
      <c r="C740" s="6"/>
      <c r="D740" s="7"/>
      <c r="E740" s="7"/>
      <c r="F740" s="8"/>
      <c r="G740" s="8"/>
      <c r="H740" s="8"/>
      <c r="I740" s="93"/>
      <c r="J740" s="93"/>
      <c r="K740" s="91"/>
      <c r="L740" s="94"/>
      <c r="M740" s="94"/>
      <c r="N740" s="101"/>
      <c r="O740" s="101"/>
      <c r="P740" s="92"/>
      <c r="Q740" s="92"/>
      <c r="R740" s="92"/>
      <c r="S740" s="92"/>
      <c r="T740" s="92"/>
      <c r="U740" s="92"/>
      <c r="V740" s="92"/>
      <c r="W740" s="92"/>
      <c r="X740" s="92"/>
    </row>
    <row r="741" spans="1:24" ht="24.75" customHeight="1" x14ac:dyDescent="0.3">
      <c r="A741" s="11"/>
      <c r="B741" s="6"/>
      <c r="C741" s="6"/>
      <c r="D741" s="7"/>
      <c r="E741" s="7"/>
      <c r="F741" s="8"/>
      <c r="G741" s="8"/>
      <c r="H741" s="8"/>
      <c r="I741" s="93"/>
      <c r="J741" s="93"/>
      <c r="K741" s="91"/>
      <c r="L741" s="94"/>
      <c r="M741" s="94"/>
      <c r="N741" s="101"/>
      <c r="O741" s="101"/>
      <c r="P741" s="92"/>
      <c r="Q741" s="92"/>
      <c r="R741" s="92"/>
      <c r="S741" s="92"/>
      <c r="T741" s="92"/>
      <c r="U741" s="92"/>
      <c r="V741" s="92"/>
      <c r="W741" s="92"/>
      <c r="X741" s="92"/>
    </row>
    <row r="742" spans="1:24" ht="24.75" customHeight="1" x14ac:dyDescent="0.3">
      <c r="A742" s="11"/>
      <c r="B742" s="6"/>
      <c r="C742" s="6"/>
      <c r="D742" s="7"/>
      <c r="E742" s="7"/>
      <c r="F742" s="8"/>
      <c r="G742" s="8"/>
      <c r="H742" s="8"/>
      <c r="I742" s="93"/>
      <c r="J742" s="93"/>
      <c r="K742" s="91"/>
      <c r="L742" s="94"/>
      <c r="M742" s="94"/>
      <c r="N742" s="101"/>
      <c r="O742" s="101"/>
      <c r="P742" s="92"/>
      <c r="Q742" s="92"/>
      <c r="R742" s="92"/>
      <c r="S742" s="92"/>
      <c r="T742" s="92"/>
      <c r="U742" s="92"/>
      <c r="V742" s="92"/>
      <c r="W742" s="92"/>
      <c r="X742" s="92"/>
    </row>
    <row r="743" spans="1:24" ht="24.75" customHeight="1" x14ac:dyDescent="0.3">
      <c r="A743" s="11"/>
      <c r="B743" s="6"/>
      <c r="C743" s="6"/>
      <c r="D743" s="7"/>
      <c r="E743" s="7"/>
      <c r="F743" s="8"/>
      <c r="G743" s="8"/>
      <c r="H743" s="8"/>
      <c r="I743" s="93"/>
      <c r="J743" s="93"/>
      <c r="K743" s="91"/>
      <c r="L743" s="94"/>
      <c r="M743" s="94"/>
      <c r="N743" s="101"/>
      <c r="O743" s="101"/>
      <c r="P743" s="92"/>
      <c r="Q743" s="92"/>
      <c r="R743" s="92"/>
      <c r="S743" s="92"/>
      <c r="T743" s="92"/>
      <c r="U743" s="92"/>
      <c r="V743" s="92"/>
      <c r="W743" s="92"/>
      <c r="X743" s="92"/>
    </row>
    <row r="744" spans="1:24" ht="24.75" customHeight="1" x14ac:dyDescent="0.3">
      <c r="A744" s="11"/>
      <c r="B744" s="6"/>
      <c r="C744" s="6"/>
      <c r="D744" s="7"/>
      <c r="E744" s="7"/>
      <c r="F744" s="8"/>
      <c r="G744" s="8"/>
      <c r="H744" s="8"/>
      <c r="I744" s="93"/>
      <c r="J744" s="93"/>
      <c r="K744" s="91"/>
      <c r="L744" s="94"/>
      <c r="M744" s="94"/>
      <c r="N744" s="101"/>
      <c r="O744" s="101"/>
      <c r="P744" s="92"/>
      <c r="Q744" s="92"/>
      <c r="R744" s="92"/>
      <c r="S744" s="92"/>
      <c r="T744" s="92"/>
      <c r="U744" s="92"/>
      <c r="V744" s="92"/>
      <c r="W744" s="92"/>
      <c r="X744" s="92"/>
    </row>
    <row r="745" spans="1:24" ht="24.75" customHeight="1" x14ac:dyDescent="0.3">
      <c r="A745" s="11"/>
      <c r="B745" s="6"/>
      <c r="C745" s="6"/>
      <c r="D745" s="7"/>
      <c r="E745" s="7"/>
      <c r="F745" s="8"/>
      <c r="G745" s="8"/>
      <c r="H745" s="8"/>
      <c r="I745" s="93"/>
      <c r="J745" s="93"/>
      <c r="K745" s="91"/>
      <c r="L745" s="94"/>
      <c r="M745" s="94"/>
      <c r="N745" s="101"/>
      <c r="O745" s="101"/>
      <c r="P745" s="92"/>
      <c r="Q745" s="92"/>
      <c r="R745" s="92"/>
      <c r="S745" s="92"/>
      <c r="T745" s="92"/>
      <c r="U745" s="92"/>
      <c r="V745" s="92"/>
      <c r="W745" s="92"/>
      <c r="X745" s="92"/>
    </row>
    <row r="746" spans="1:24" ht="24.75" customHeight="1" x14ac:dyDescent="0.3">
      <c r="A746" s="11"/>
      <c r="B746" s="6"/>
      <c r="C746" s="6"/>
      <c r="D746" s="7"/>
      <c r="E746" s="7"/>
      <c r="F746" s="8"/>
      <c r="G746" s="8"/>
      <c r="H746" s="8"/>
      <c r="I746" s="93"/>
      <c r="J746" s="93"/>
      <c r="K746" s="91"/>
      <c r="L746" s="94"/>
      <c r="M746" s="94"/>
      <c r="N746" s="101"/>
      <c r="O746" s="101"/>
      <c r="P746" s="92"/>
      <c r="Q746" s="92"/>
      <c r="R746" s="92"/>
      <c r="S746" s="92"/>
      <c r="T746" s="92"/>
      <c r="U746" s="92"/>
      <c r="V746" s="92"/>
      <c r="W746" s="92"/>
      <c r="X746" s="92"/>
    </row>
    <row r="747" spans="1:24" ht="24.75" customHeight="1" x14ac:dyDescent="0.3">
      <c r="A747" s="11"/>
      <c r="B747" s="6"/>
      <c r="C747" s="6"/>
      <c r="D747" s="7"/>
      <c r="E747" s="7"/>
      <c r="F747" s="8"/>
      <c r="G747" s="8"/>
      <c r="H747" s="8"/>
      <c r="I747" s="93"/>
      <c r="J747" s="93"/>
      <c r="K747" s="91"/>
      <c r="L747" s="94"/>
      <c r="M747" s="94"/>
      <c r="N747" s="101"/>
      <c r="O747" s="101"/>
      <c r="P747" s="92"/>
      <c r="Q747" s="92"/>
      <c r="R747" s="92"/>
      <c r="S747" s="92"/>
      <c r="T747" s="92"/>
      <c r="U747" s="92"/>
      <c r="V747" s="92"/>
      <c r="W747" s="92"/>
      <c r="X747" s="92"/>
    </row>
    <row r="748" spans="1:24" ht="24.75" customHeight="1" x14ac:dyDescent="0.3">
      <c r="A748" s="11"/>
      <c r="B748" s="6"/>
      <c r="C748" s="6"/>
      <c r="D748" s="7"/>
      <c r="E748" s="7"/>
      <c r="F748" s="8"/>
      <c r="G748" s="8"/>
      <c r="H748" s="8"/>
      <c r="I748" s="93"/>
      <c r="J748" s="93"/>
      <c r="K748" s="91"/>
      <c r="L748" s="94"/>
      <c r="M748" s="94"/>
      <c r="N748" s="101"/>
      <c r="O748" s="101"/>
      <c r="P748" s="92"/>
      <c r="Q748" s="92"/>
      <c r="R748" s="92"/>
      <c r="S748" s="92"/>
      <c r="T748" s="92"/>
      <c r="U748" s="92"/>
      <c r="V748" s="92"/>
      <c r="W748" s="92"/>
      <c r="X748" s="92"/>
    </row>
    <row r="749" spans="1:24" ht="24.75" customHeight="1" x14ac:dyDescent="0.3">
      <c r="A749" s="11"/>
      <c r="B749" s="6"/>
      <c r="C749" s="6"/>
      <c r="D749" s="7"/>
      <c r="E749" s="7"/>
      <c r="F749" s="8"/>
      <c r="G749" s="8"/>
      <c r="H749" s="8"/>
      <c r="I749" s="93"/>
      <c r="J749" s="93"/>
      <c r="K749" s="91"/>
      <c r="L749" s="94"/>
      <c r="M749" s="94"/>
      <c r="N749" s="101"/>
      <c r="O749" s="101"/>
      <c r="P749" s="92"/>
      <c r="Q749" s="92"/>
      <c r="R749" s="92"/>
      <c r="S749" s="92"/>
      <c r="T749" s="92"/>
      <c r="U749" s="92"/>
      <c r="V749" s="92"/>
      <c r="W749" s="92"/>
      <c r="X749" s="92"/>
    </row>
    <row r="750" spans="1:24" ht="24.75" customHeight="1" x14ac:dyDescent="0.3">
      <c r="A750" s="11"/>
      <c r="B750" s="6"/>
      <c r="C750" s="6"/>
      <c r="D750" s="7"/>
      <c r="E750" s="7"/>
      <c r="F750" s="8"/>
      <c r="G750" s="8"/>
      <c r="H750" s="8"/>
      <c r="I750" s="93"/>
      <c r="J750" s="93"/>
      <c r="K750" s="91"/>
      <c r="L750" s="94"/>
      <c r="M750" s="94"/>
      <c r="N750" s="101"/>
      <c r="O750" s="101"/>
      <c r="P750" s="92"/>
      <c r="Q750" s="92"/>
      <c r="R750" s="92"/>
      <c r="S750" s="92"/>
      <c r="T750" s="92"/>
      <c r="U750" s="92"/>
      <c r="V750" s="92"/>
      <c r="W750" s="92"/>
      <c r="X750" s="92"/>
    </row>
    <row r="751" spans="1:24" ht="24.75" customHeight="1" x14ac:dyDescent="0.3">
      <c r="A751" s="11"/>
      <c r="B751" s="6"/>
      <c r="C751" s="6"/>
      <c r="D751" s="7"/>
      <c r="E751" s="7"/>
      <c r="F751" s="8"/>
      <c r="G751" s="8"/>
      <c r="H751" s="8"/>
      <c r="I751" s="93"/>
      <c r="J751" s="93"/>
      <c r="K751" s="91"/>
      <c r="L751" s="94"/>
      <c r="M751" s="94"/>
      <c r="N751" s="101"/>
      <c r="O751" s="101"/>
      <c r="P751" s="92"/>
      <c r="Q751" s="92"/>
      <c r="R751" s="92"/>
      <c r="S751" s="92"/>
      <c r="T751" s="92"/>
      <c r="U751" s="92"/>
      <c r="V751" s="92"/>
      <c r="W751" s="92"/>
      <c r="X751" s="92"/>
    </row>
    <row r="752" spans="1:24" ht="24.75" customHeight="1" x14ac:dyDescent="0.3">
      <c r="A752" s="11"/>
      <c r="B752" s="6"/>
      <c r="C752" s="6"/>
      <c r="D752" s="7"/>
      <c r="E752" s="7"/>
      <c r="F752" s="8"/>
      <c r="G752" s="8"/>
      <c r="H752" s="8"/>
      <c r="I752" s="93"/>
      <c r="J752" s="93"/>
      <c r="K752" s="91"/>
      <c r="L752" s="94"/>
      <c r="M752" s="94"/>
      <c r="N752" s="101"/>
      <c r="O752" s="101"/>
      <c r="P752" s="92"/>
      <c r="Q752" s="92"/>
      <c r="R752" s="92"/>
      <c r="S752" s="92"/>
      <c r="T752" s="92"/>
      <c r="U752" s="92"/>
      <c r="V752" s="92"/>
      <c r="W752" s="92"/>
      <c r="X752" s="92"/>
    </row>
    <row r="753" spans="1:24" ht="24.75" customHeight="1" x14ac:dyDescent="0.3">
      <c r="A753" s="11"/>
      <c r="B753" s="6"/>
      <c r="C753" s="6"/>
      <c r="D753" s="7"/>
      <c r="E753" s="7"/>
      <c r="F753" s="8"/>
      <c r="G753" s="8"/>
      <c r="H753" s="8"/>
      <c r="I753" s="93"/>
      <c r="J753" s="93"/>
      <c r="K753" s="91"/>
      <c r="L753" s="94"/>
      <c r="M753" s="94"/>
      <c r="N753" s="101"/>
      <c r="O753" s="101"/>
      <c r="P753" s="92"/>
      <c r="Q753" s="92"/>
      <c r="R753" s="92"/>
      <c r="S753" s="92"/>
      <c r="T753" s="92"/>
      <c r="U753" s="92"/>
      <c r="V753" s="92"/>
      <c r="W753" s="92"/>
      <c r="X753" s="92"/>
    </row>
    <row r="754" spans="1:24" ht="24.75" customHeight="1" x14ac:dyDescent="0.3">
      <c r="A754" s="11"/>
      <c r="B754" s="6"/>
      <c r="C754" s="6"/>
      <c r="D754" s="7"/>
      <c r="E754" s="7"/>
      <c r="F754" s="8"/>
      <c r="G754" s="8"/>
      <c r="H754" s="8"/>
      <c r="I754" s="93"/>
      <c r="J754" s="93"/>
      <c r="K754" s="91"/>
      <c r="L754" s="94"/>
      <c r="M754" s="94"/>
      <c r="N754" s="101"/>
      <c r="O754" s="101"/>
      <c r="P754" s="92"/>
      <c r="Q754" s="92"/>
      <c r="R754" s="92"/>
      <c r="S754" s="92"/>
      <c r="T754" s="92"/>
      <c r="U754" s="92"/>
      <c r="V754" s="92"/>
      <c r="W754" s="92"/>
      <c r="X754" s="92"/>
    </row>
    <row r="755" spans="1:24" ht="24.75" customHeight="1" x14ac:dyDescent="0.3">
      <c r="A755" s="11"/>
      <c r="B755" s="6"/>
      <c r="C755" s="6"/>
      <c r="D755" s="7"/>
      <c r="E755" s="7"/>
      <c r="F755" s="8"/>
      <c r="G755" s="8"/>
      <c r="H755" s="8"/>
      <c r="I755" s="93"/>
      <c r="J755" s="93"/>
      <c r="K755" s="91"/>
      <c r="L755" s="94"/>
      <c r="M755" s="94"/>
      <c r="N755" s="101"/>
      <c r="O755" s="101"/>
      <c r="P755" s="92"/>
      <c r="Q755" s="92"/>
      <c r="R755" s="92"/>
      <c r="S755" s="92"/>
      <c r="T755" s="92"/>
      <c r="U755" s="92"/>
      <c r="V755" s="92"/>
      <c r="W755" s="92"/>
      <c r="X755" s="92"/>
    </row>
    <row r="756" spans="1:24" ht="24.75" customHeight="1" x14ac:dyDescent="0.3">
      <c r="A756" s="11"/>
      <c r="B756" s="6"/>
      <c r="C756" s="6"/>
      <c r="D756" s="7"/>
      <c r="E756" s="7"/>
      <c r="F756" s="8"/>
      <c r="G756" s="8"/>
      <c r="H756" s="8"/>
      <c r="I756" s="93"/>
      <c r="J756" s="93"/>
      <c r="K756" s="91"/>
      <c r="L756" s="94"/>
      <c r="M756" s="94"/>
      <c r="N756" s="101"/>
      <c r="O756" s="101"/>
      <c r="P756" s="92"/>
      <c r="Q756" s="92"/>
      <c r="R756" s="92"/>
      <c r="S756" s="92"/>
      <c r="T756" s="92"/>
      <c r="U756" s="92"/>
      <c r="V756" s="92"/>
      <c r="W756" s="92"/>
      <c r="X756" s="92"/>
    </row>
    <row r="757" spans="1:24" ht="24.75" customHeight="1" x14ac:dyDescent="0.3">
      <c r="A757" s="11"/>
      <c r="B757" s="6"/>
      <c r="C757" s="6"/>
      <c r="D757" s="7"/>
      <c r="E757" s="7"/>
      <c r="F757" s="8"/>
      <c r="G757" s="8"/>
      <c r="H757" s="8"/>
      <c r="I757" s="93"/>
      <c r="J757" s="93"/>
      <c r="K757" s="91"/>
      <c r="L757" s="94"/>
      <c r="M757" s="94"/>
      <c r="N757" s="101"/>
      <c r="O757" s="101"/>
      <c r="P757" s="92"/>
      <c r="Q757" s="92"/>
      <c r="R757" s="92"/>
      <c r="S757" s="92"/>
      <c r="T757" s="92"/>
      <c r="U757" s="92"/>
      <c r="V757" s="92"/>
      <c r="W757" s="92"/>
      <c r="X757" s="92"/>
    </row>
    <row r="758" spans="1:24" ht="24.75" customHeight="1" x14ac:dyDescent="0.3">
      <c r="A758" s="11"/>
      <c r="B758" s="6"/>
      <c r="C758" s="6"/>
      <c r="D758" s="7"/>
      <c r="E758" s="7"/>
      <c r="F758" s="8"/>
      <c r="G758" s="8"/>
      <c r="H758" s="8"/>
      <c r="I758" s="93"/>
      <c r="J758" s="93"/>
      <c r="K758" s="91"/>
      <c r="L758" s="94"/>
      <c r="M758" s="94"/>
      <c r="N758" s="101"/>
      <c r="O758" s="101"/>
      <c r="P758" s="92"/>
      <c r="Q758" s="92"/>
      <c r="R758" s="92"/>
      <c r="S758" s="92"/>
      <c r="T758" s="92"/>
      <c r="U758" s="92"/>
      <c r="V758" s="92"/>
      <c r="W758" s="92"/>
      <c r="X758" s="92"/>
    </row>
    <row r="759" spans="1:24" ht="24.75" customHeight="1" x14ac:dyDescent="0.3">
      <c r="A759" s="11"/>
      <c r="B759" s="6"/>
      <c r="C759" s="6"/>
      <c r="D759" s="7"/>
      <c r="E759" s="7"/>
      <c r="F759" s="8"/>
      <c r="G759" s="8"/>
      <c r="H759" s="8"/>
      <c r="I759" s="93"/>
      <c r="J759" s="93"/>
      <c r="K759" s="91"/>
      <c r="L759" s="94"/>
      <c r="M759" s="94"/>
      <c r="N759" s="101"/>
      <c r="O759" s="101"/>
      <c r="P759" s="92"/>
      <c r="Q759" s="92"/>
      <c r="R759" s="92"/>
      <c r="S759" s="92"/>
      <c r="T759" s="92"/>
      <c r="U759" s="92"/>
      <c r="V759" s="92"/>
      <c r="W759" s="92"/>
      <c r="X759" s="92"/>
    </row>
    <row r="760" spans="1:24" ht="24.75" customHeight="1" x14ac:dyDescent="0.3">
      <c r="A760" s="11"/>
      <c r="B760" s="6"/>
      <c r="C760" s="6"/>
      <c r="D760" s="7"/>
      <c r="E760" s="7"/>
      <c r="F760" s="8"/>
      <c r="G760" s="8"/>
      <c r="H760" s="8"/>
      <c r="I760" s="93"/>
      <c r="J760" s="93"/>
      <c r="K760" s="91"/>
      <c r="L760" s="94"/>
      <c r="M760" s="94"/>
      <c r="N760" s="101"/>
      <c r="O760" s="101"/>
      <c r="P760" s="92"/>
      <c r="Q760" s="92"/>
      <c r="R760" s="92"/>
      <c r="S760" s="92"/>
      <c r="T760" s="92"/>
      <c r="U760" s="92"/>
      <c r="V760" s="92"/>
      <c r="W760" s="92"/>
      <c r="X760" s="92"/>
    </row>
    <row r="761" spans="1:24" ht="24.75" customHeight="1" x14ac:dyDescent="0.3">
      <c r="A761" s="11"/>
      <c r="B761" s="6"/>
      <c r="C761" s="6"/>
      <c r="D761" s="7"/>
      <c r="E761" s="7"/>
      <c r="F761" s="8"/>
      <c r="G761" s="8"/>
      <c r="H761" s="8"/>
      <c r="I761" s="93"/>
      <c r="J761" s="93"/>
      <c r="K761" s="91"/>
      <c r="L761" s="94"/>
      <c r="M761" s="94"/>
      <c r="N761" s="101"/>
      <c r="O761" s="101"/>
      <c r="P761" s="92"/>
      <c r="Q761" s="92"/>
      <c r="R761" s="92"/>
      <c r="S761" s="92"/>
      <c r="T761" s="92"/>
      <c r="U761" s="92"/>
      <c r="V761" s="92"/>
      <c r="W761" s="92"/>
      <c r="X761" s="92"/>
    </row>
    <row r="762" spans="1:24" ht="24.75" customHeight="1" x14ac:dyDescent="0.3">
      <c r="A762" s="11"/>
      <c r="B762" s="6"/>
      <c r="C762" s="6"/>
      <c r="D762" s="7"/>
      <c r="E762" s="7"/>
      <c r="F762" s="8"/>
      <c r="G762" s="8"/>
      <c r="H762" s="8"/>
      <c r="I762" s="93"/>
      <c r="J762" s="93"/>
      <c r="K762" s="91"/>
      <c r="L762" s="94"/>
      <c r="M762" s="94"/>
      <c r="N762" s="101"/>
      <c r="O762" s="101"/>
      <c r="P762" s="92"/>
      <c r="Q762" s="92"/>
      <c r="R762" s="92"/>
      <c r="S762" s="92"/>
      <c r="T762" s="92"/>
      <c r="U762" s="92"/>
      <c r="V762" s="92"/>
      <c r="W762" s="92"/>
      <c r="X762" s="92"/>
    </row>
    <row r="763" spans="1:24" ht="24.75" customHeight="1" x14ac:dyDescent="0.3">
      <c r="A763" s="11"/>
      <c r="B763" s="6"/>
      <c r="C763" s="6"/>
      <c r="D763" s="7"/>
      <c r="E763" s="7"/>
      <c r="F763" s="8"/>
      <c r="G763" s="8"/>
      <c r="H763" s="8"/>
      <c r="I763" s="93"/>
      <c r="J763" s="93"/>
      <c r="K763" s="91"/>
      <c r="L763" s="94"/>
      <c r="M763" s="94"/>
      <c r="N763" s="101"/>
      <c r="O763" s="101"/>
      <c r="P763" s="92"/>
      <c r="Q763" s="92"/>
      <c r="R763" s="92"/>
      <c r="S763" s="92"/>
      <c r="T763" s="92"/>
      <c r="U763" s="92"/>
      <c r="V763" s="92"/>
      <c r="W763" s="92"/>
      <c r="X763" s="92"/>
    </row>
    <row r="764" spans="1:24" ht="24.75" customHeight="1" x14ac:dyDescent="0.3">
      <c r="A764" s="11"/>
      <c r="B764" s="6"/>
      <c r="C764" s="6"/>
      <c r="D764" s="7"/>
      <c r="E764" s="7"/>
      <c r="F764" s="8"/>
      <c r="G764" s="8"/>
      <c r="H764" s="8"/>
      <c r="I764" s="93"/>
      <c r="J764" s="93"/>
      <c r="K764" s="91"/>
      <c r="L764" s="94"/>
      <c r="M764" s="94"/>
      <c r="N764" s="101"/>
      <c r="O764" s="101"/>
      <c r="P764" s="92"/>
      <c r="Q764" s="92"/>
      <c r="R764" s="92"/>
      <c r="S764" s="92"/>
      <c r="T764" s="92"/>
      <c r="U764" s="92"/>
      <c r="V764" s="92"/>
      <c r="W764" s="92"/>
      <c r="X764" s="92"/>
    </row>
    <row r="765" spans="1:24" ht="24.75" customHeight="1" x14ac:dyDescent="0.3">
      <c r="A765" s="11"/>
      <c r="B765" s="6"/>
      <c r="C765" s="6"/>
      <c r="D765" s="7"/>
      <c r="E765" s="7"/>
      <c r="F765" s="8"/>
      <c r="G765" s="8"/>
      <c r="H765" s="8"/>
      <c r="I765" s="93"/>
      <c r="J765" s="93"/>
      <c r="K765" s="91"/>
      <c r="L765" s="94"/>
      <c r="M765" s="94"/>
      <c r="N765" s="101"/>
      <c r="O765" s="101"/>
      <c r="P765" s="92"/>
      <c r="Q765" s="92"/>
      <c r="R765" s="92"/>
      <c r="S765" s="92"/>
      <c r="T765" s="92"/>
      <c r="U765" s="92"/>
      <c r="V765" s="92"/>
      <c r="W765" s="92"/>
      <c r="X765" s="92"/>
    </row>
    <row r="766" spans="1:24" ht="24.75" customHeight="1" x14ac:dyDescent="0.3">
      <c r="A766" s="11"/>
      <c r="B766" s="6"/>
      <c r="C766" s="6"/>
      <c r="D766" s="7"/>
      <c r="E766" s="7"/>
      <c r="F766" s="8"/>
      <c r="G766" s="8"/>
      <c r="H766" s="8"/>
      <c r="I766" s="93"/>
      <c r="J766" s="93"/>
      <c r="K766" s="91"/>
      <c r="L766" s="94"/>
      <c r="M766" s="94"/>
      <c r="N766" s="101"/>
      <c r="O766" s="101"/>
      <c r="P766" s="92"/>
      <c r="Q766" s="92"/>
      <c r="R766" s="92"/>
      <c r="S766" s="92"/>
      <c r="T766" s="92"/>
      <c r="U766" s="92"/>
      <c r="V766" s="92"/>
      <c r="W766" s="92"/>
      <c r="X766" s="92"/>
    </row>
    <row r="767" spans="1:24" ht="24.75" customHeight="1" x14ac:dyDescent="0.3">
      <c r="A767" s="11"/>
      <c r="B767" s="6"/>
      <c r="C767" s="6"/>
      <c r="D767" s="7"/>
      <c r="E767" s="7"/>
      <c r="F767" s="8"/>
      <c r="G767" s="8"/>
      <c r="H767" s="8"/>
      <c r="I767" s="93"/>
      <c r="J767" s="93"/>
      <c r="K767" s="91"/>
      <c r="L767" s="94"/>
      <c r="M767" s="94"/>
      <c r="N767" s="101"/>
      <c r="O767" s="101"/>
      <c r="P767" s="92"/>
      <c r="Q767" s="92"/>
      <c r="R767" s="92"/>
      <c r="S767" s="92"/>
      <c r="T767" s="92"/>
      <c r="U767" s="92"/>
      <c r="V767" s="92"/>
      <c r="W767" s="92"/>
      <c r="X767" s="92"/>
    </row>
    <row r="768" spans="1:24" ht="24.75" customHeight="1" x14ac:dyDescent="0.3">
      <c r="A768" s="11"/>
      <c r="B768" s="6"/>
      <c r="C768" s="6"/>
      <c r="D768" s="7"/>
      <c r="E768" s="7"/>
      <c r="F768" s="8"/>
      <c r="G768" s="8"/>
      <c r="H768" s="8"/>
      <c r="I768" s="93"/>
      <c r="J768" s="93"/>
      <c r="K768" s="91"/>
      <c r="L768" s="94"/>
      <c r="M768" s="94"/>
      <c r="N768" s="101"/>
      <c r="O768" s="101"/>
      <c r="P768" s="92"/>
      <c r="Q768" s="92"/>
      <c r="R768" s="92"/>
      <c r="S768" s="92"/>
      <c r="T768" s="92"/>
      <c r="U768" s="92"/>
      <c r="V768" s="92"/>
      <c r="W768" s="92"/>
      <c r="X768" s="92"/>
    </row>
    <row r="769" spans="1:24" ht="24.75" customHeight="1" x14ac:dyDescent="0.3">
      <c r="A769" s="11"/>
      <c r="B769" s="6"/>
      <c r="C769" s="6"/>
      <c r="D769" s="7"/>
      <c r="E769" s="7"/>
      <c r="F769" s="8"/>
      <c r="G769" s="8"/>
      <c r="H769" s="8"/>
      <c r="I769" s="93"/>
      <c r="J769" s="93"/>
      <c r="K769" s="91"/>
      <c r="L769" s="94"/>
      <c r="M769" s="94"/>
      <c r="N769" s="101"/>
      <c r="O769" s="101"/>
      <c r="P769" s="92"/>
      <c r="Q769" s="92"/>
      <c r="R769" s="92"/>
      <c r="S769" s="92"/>
      <c r="T769" s="92"/>
      <c r="U769" s="92"/>
      <c r="V769" s="92"/>
      <c r="W769" s="92"/>
      <c r="X769" s="92"/>
    </row>
    <row r="770" spans="1:24" ht="24.75" customHeight="1" x14ac:dyDescent="0.3">
      <c r="A770" s="11"/>
      <c r="B770" s="6"/>
      <c r="C770" s="6"/>
      <c r="D770" s="7"/>
      <c r="E770" s="7"/>
      <c r="F770" s="8"/>
      <c r="G770" s="8"/>
      <c r="H770" s="8"/>
      <c r="I770" s="93"/>
      <c r="J770" s="93"/>
      <c r="K770" s="91"/>
      <c r="L770" s="94"/>
      <c r="M770" s="94"/>
      <c r="N770" s="101"/>
      <c r="O770" s="101"/>
      <c r="P770" s="92"/>
      <c r="Q770" s="92"/>
      <c r="R770" s="92"/>
      <c r="S770" s="92"/>
      <c r="T770" s="92"/>
      <c r="U770" s="92"/>
      <c r="V770" s="92"/>
      <c r="W770" s="92"/>
      <c r="X770" s="92"/>
    </row>
    <row r="771" spans="1:24" ht="24.75" customHeight="1" x14ac:dyDescent="0.3">
      <c r="A771" s="11"/>
      <c r="B771" s="6"/>
      <c r="C771" s="6"/>
      <c r="D771" s="7"/>
      <c r="E771" s="7"/>
      <c r="F771" s="8"/>
      <c r="G771" s="8"/>
      <c r="H771" s="8"/>
      <c r="I771" s="93"/>
      <c r="J771" s="93"/>
      <c r="K771" s="91"/>
      <c r="L771" s="94"/>
      <c r="M771" s="94"/>
      <c r="N771" s="101"/>
      <c r="O771" s="101"/>
      <c r="P771" s="92"/>
      <c r="Q771" s="92"/>
      <c r="R771" s="92"/>
      <c r="S771" s="92"/>
      <c r="T771" s="92"/>
      <c r="U771" s="92"/>
      <c r="V771" s="92"/>
      <c r="W771" s="92"/>
      <c r="X771" s="92"/>
    </row>
    <row r="772" spans="1:24" ht="24.75" customHeight="1" x14ac:dyDescent="0.3">
      <c r="A772" s="11"/>
      <c r="B772" s="6"/>
      <c r="C772" s="6"/>
      <c r="D772" s="7"/>
      <c r="E772" s="7"/>
      <c r="F772" s="8"/>
      <c r="G772" s="8"/>
      <c r="H772" s="8"/>
      <c r="I772" s="93"/>
      <c r="J772" s="93"/>
      <c r="K772" s="91"/>
      <c r="L772" s="94"/>
      <c r="M772" s="94"/>
      <c r="N772" s="101"/>
      <c r="O772" s="101"/>
      <c r="P772" s="92"/>
      <c r="Q772" s="92"/>
      <c r="R772" s="92"/>
      <c r="S772" s="92"/>
      <c r="T772" s="92"/>
      <c r="U772" s="92"/>
      <c r="V772" s="92"/>
      <c r="W772" s="92"/>
      <c r="X772" s="92"/>
    </row>
    <row r="773" spans="1:24" ht="24.75" customHeight="1" x14ac:dyDescent="0.3">
      <c r="A773" s="11"/>
      <c r="B773" s="6"/>
      <c r="C773" s="6"/>
      <c r="D773" s="7"/>
      <c r="E773" s="7"/>
      <c r="F773" s="8"/>
      <c r="G773" s="8"/>
      <c r="H773" s="8"/>
      <c r="I773" s="93"/>
      <c r="J773" s="93"/>
      <c r="K773" s="91"/>
      <c r="L773" s="94"/>
      <c r="M773" s="94"/>
      <c r="N773" s="101"/>
      <c r="O773" s="101"/>
      <c r="P773" s="92"/>
      <c r="Q773" s="92"/>
      <c r="R773" s="92"/>
      <c r="S773" s="92"/>
      <c r="T773" s="92"/>
      <c r="U773" s="92"/>
      <c r="V773" s="92"/>
      <c r="W773" s="92"/>
      <c r="X773" s="92"/>
    </row>
    <row r="774" spans="1:24" ht="24.75" customHeight="1" x14ac:dyDescent="0.3">
      <c r="A774" s="11"/>
      <c r="B774" s="6"/>
      <c r="C774" s="6"/>
      <c r="D774" s="7"/>
      <c r="E774" s="7"/>
      <c r="F774" s="8"/>
      <c r="G774" s="8"/>
      <c r="H774" s="8"/>
      <c r="I774" s="93"/>
      <c r="J774" s="93"/>
      <c r="K774" s="91"/>
      <c r="L774" s="94"/>
      <c r="M774" s="94"/>
      <c r="N774" s="101"/>
      <c r="O774" s="101"/>
      <c r="P774" s="92"/>
      <c r="Q774" s="92"/>
      <c r="R774" s="92"/>
      <c r="S774" s="92"/>
      <c r="T774" s="92"/>
      <c r="U774" s="92"/>
      <c r="V774" s="92"/>
      <c r="W774" s="92"/>
      <c r="X774" s="92"/>
    </row>
    <row r="775" spans="1:24" ht="24.75" customHeight="1" x14ac:dyDescent="0.3">
      <c r="A775" s="11"/>
      <c r="B775" s="6"/>
      <c r="C775" s="6"/>
      <c r="D775" s="7"/>
      <c r="E775" s="7"/>
      <c r="F775" s="8"/>
      <c r="G775" s="8"/>
      <c r="H775" s="8"/>
      <c r="I775" s="93"/>
      <c r="J775" s="93"/>
      <c r="K775" s="91"/>
      <c r="L775" s="94"/>
      <c r="M775" s="94"/>
      <c r="N775" s="101"/>
      <c r="O775" s="101"/>
      <c r="P775" s="92"/>
      <c r="Q775" s="92"/>
      <c r="R775" s="92"/>
      <c r="S775" s="92"/>
      <c r="T775" s="92"/>
      <c r="U775" s="92"/>
      <c r="V775" s="92"/>
      <c r="W775" s="92"/>
      <c r="X775" s="92"/>
    </row>
    <row r="776" spans="1:24" ht="24.75" customHeight="1" x14ac:dyDescent="0.3">
      <c r="A776" s="11"/>
      <c r="B776" s="6"/>
      <c r="C776" s="6"/>
      <c r="D776" s="7"/>
      <c r="E776" s="7"/>
      <c r="F776" s="8"/>
      <c r="G776" s="8"/>
      <c r="H776" s="8"/>
      <c r="I776" s="93"/>
      <c r="J776" s="93"/>
      <c r="K776" s="91"/>
      <c r="L776" s="94"/>
      <c r="M776" s="94"/>
      <c r="N776" s="101"/>
      <c r="O776" s="101"/>
      <c r="P776" s="92"/>
      <c r="Q776" s="92"/>
      <c r="R776" s="92"/>
      <c r="S776" s="92"/>
      <c r="T776" s="92"/>
      <c r="U776" s="92"/>
      <c r="V776" s="92"/>
      <c r="W776" s="92"/>
      <c r="X776" s="92"/>
    </row>
    <row r="777" spans="1:24" ht="24.75" customHeight="1" x14ac:dyDescent="0.3">
      <c r="A777" s="11"/>
      <c r="B777" s="6"/>
      <c r="C777" s="6"/>
      <c r="D777" s="7"/>
      <c r="E777" s="7"/>
      <c r="F777" s="8"/>
      <c r="G777" s="8"/>
      <c r="H777" s="8"/>
      <c r="I777" s="93"/>
      <c r="J777" s="93"/>
      <c r="K777" s="91"/>
      <c r="L777" s="94"/>
      <c r="M777" s="94"/>
      <c r="N777" s="101"/>
      <c r="O777" s="101"/>
      <c r="P777" s="92"/>
      <c r="Q777" s="92"/>
      <c r="R777" s="92"/>
      <c r="S777" s="92"/>
      <c r="T777" s="92"/>
      <c r="U777" s="92"/>
      <c r="V777" s="92"/>
      <c r="W777" s="92"/>
      <c r="X777" s="92"/>
    </row>
    <row r="778" spans="1:24" ht="24.75" customHeight="1" x14ac:dyDescent="0.3">
      <c r="A778" s="11"/>
      <c r="B778" s="6"/>
      <c r="C778" s="6"/>
      <c r="D778" s="7"/>
      <c r="E778" s="7"/>
      <c r="F778" s="8"/>
      <c r="G778" s="8"/>
      <c r="H778" s="8"/>
      <c r="I778" s="93"/>
      <c r="J778" s="93"/>
      <c r="K778" s="91"/>
      <c r="L778" s="94"/>
      <c r="M778" s="94"/>
      <c r="N778" s="101"/>
      <c r="O778" s="101"/>
      <c r="P778" s="92"/>
      <c r="Q778" s="92"/>
      <c r="R778" s="92"/>
      <c r="S778" s="92"/>
      <c r="T778" s="92"/>
      <c r="U778" s="92"/>
      <c r="V778" s="92"/>
      <c r="W778" s="92"/>
      <c r="X778" s="92"/>
    </row>
    <row r="779" spans="1:24" ht="24.75" customHeight="1" x14ac:dyDescent="0.3">
      <c r="A779" s="11"/>
      <c r="B779" s="6"/>
      <c r="C779" s="6"/>
      <c r="D779" s="7"/>
      <c r="E779" s="7"/>
      <c r="F779" s="8"/>
      <c r="G779" s="8"/>
      <c r="H779" s="8"/>
      <c r="I779" s="93"/>
      <c r="J779" s="93"/>
      <c r="K779" s="91"/>
      <c r="L779" s="94"/>
      <c r="M779" s="94"/>
      <c r="N779" s="101"/>
      <c r="O779" s="101"/>
      <c r="P779" s="92"/>
      <c r="Q779" s="92"/>
      <c r="R779" s="92"/>
      <c r="S779" s="92"/>
      <c r="T779" s="92"/>
      <c r="U779" s="92"/>
      <c r="V779" s="92"/>
      <c r="W779" s="92"/>
      <c r="X779" s="92"/>
    </row>
    <row r="780" spans="1:24" ht="24.75" customHeight="1" x14ac:dyDescent="0.3">
      <c r="A780" s="11"/>
      <c r="B780" s="6"/>
      <c r="C780" s="6"/>
      <c r="D780" s="7"/>
      <c r="E780" s="7"/>
      <c r="F780" s="8"/>
      <c r="G780" s="8"/>
      <c r="H780" s="8"/>
      <c r="I780" s="93"/>
      <c r="J780" s="93"/>
      <c r="K780" s="91"/>
      <c r="L780" s="94"/>
      <c r="M780" s="94"/>
      <c r="N780" s="101"/>
      <c r="O780" s="101"/>
      <c r="P780" s="92"/>
      <c r="Q780" s="92"/>
      <c r="R780" s="92"/>
      <c r="S780" s="92"/>
      <c r="T780" s="92"/>
      <c r="U780" s="92"/>
      <c r="V780" s="92"/>
      <c r="W780" s="92"/>
      <c r="X780" s="92"/>
    </row>
    <row r="781" spans="1:24" ht="24.75" customHeight="1" x14ac:dyDescent="0.3">
      <c r="A781" s="11"/>
      <c r="B781" s="6"/>
      <c r="C781" s="6"/>
      <c r="D781" s="7"/>
      <c r="E781" s="7"/>
      <c r="F781" s="8"/>
      <c r="G781" s="8"/>
      <c r="H781" s="8"/>
      <c r="I781" s="93"/>
      <c r="J781" s="93"/>
      <c r="K781" s="91"/>
      <c r="L781" s="94"/>
      <c r="M781" s="94"/>
      <c r="N781" s="101"/>
      <c r="O781" s="101"/>
      <c r="P781" s="92"/>
      <c r="Q781" s="92"/>
      <c r="R781" s="92"/>
      <c r="S781" s="92"/>
      <c r="T781" s="92"/>
      <c r="U781" s="92"/>
      <c r="V781" s="92"/>
      <c r="W781" s="92"/>
      <c r="X781" s="92"/>
    </row>
    <row r="782" spans="1:24" ht="24.75" customHeight="1" x14ac:dyDescent="0.3">
      <c r="A782" s="11"/>
      <c r="B782" s="6"/>
      <c r="C782" s="6"/>
      <c r="D782" s="7"/>
      <c r="E782" s="7"/>
      <c r="F782" s="8"/>
      <c r="G782" s="8"/>
      <c r="H782" s="8"/>
      <c r="I782" s="93"/>
      <c r="J782" s="93"/>
      <c r="K782" s="91"/>
      <c r="L782" s="94"/>
      <c r="M782" s="94"/>
      <c r="N782" s="101"/>
      <c r="O782" s="101"/>
      <c r="P782" s="92"/>
      <c r="Q782" s="92"/>
      <c r="R782" s="92"/>
      <c r="S782" s="92"/>
      <c r="T782" s="92"/>
      <c r="U782" s="92"/>
      <c r="V782" s="92"/>
      <c r="W782" s="92"/>
      <c r="X782" s="92"/>
    </row>
    <row r="783" spans="1:24" ht="24.75" customHeight="1" x14ac:dyDescent="0.3">
      <c r="A783" s="11"/>
      <c r="B783" s="6"/>
      <c r="C783" s="6"/>
      <c r="D783" s="7"/>
      <c r="E783" s="7"/>
      <c r="F783" s="8"/>
      <c r="G783" s="8"/>
      <c r="H783" s="8"/>
      <c r="I783" s="93"/>
      <c r="J783" s="93"/>
      <c r="K783" s="91"/>
      <c r="L783" s="94"/>
      <c r="M783" s="94"/>
      <c r="N783" s="101"/>
      <c r="O783" s="101"/>
      <c r="P783" s="92"/>
      <c r="Q783" s="92"/>
      <c r="R783" s="92"/>
      <c r="S783" s="92"/>
      <c r="T783" s="92"/>
      <c r="U783" s="92"/>
      <c r="V783" s="92"/>
      <c r="W783" s="92"/>
      <c r="X783" s="92"/>
    </row>
    <row r="784" spans="1:24" ht="24.75" customHeight="1" x14ac:dyDescent="0.3">
      <c r="A784" s="11"/>
      <c r="B784" s="6"/>
      <c r="C784" s="6"/>
      <c r="D784" s="7"/>
      <c r="E784" s="7"/>
      <c r="F784" s="8"/>
      <c r="G784" s="8"/>
      <c r="H784" s="8"/>
      <c r="I784" s="93"/>
      <c r="J784" s="93"/>
      <c r="K784" s="91"/>
      <c r="L784" s="94"/>
      <c r="M784" s="94"/>
      <c r="N784" s="101"/>
      <c r="O784" s="101"/>
      <c r="P784" s="92"/>
      <c r="Q784" s="92"/>
      <c r="R784" s="92"/>
      <c r="S784" s="92"/>
      <c r="T784" s="92"/>
      <c r="U784" s="92"/>
      <c r="V784" s="92"/>
      <c r="W784" s="92"/>
      <c r="X784" s="92"/>
    </row>
    <row r="785" spans="1:24" ht="24.75" customHeight="1" x14ac:dyDescent="0.3">
      <c r="A785" s="11"/>
      <c r="B785" s="6"/>
      <c r="C785" s="6"/>
      <c r="D785" s="7"/>
      <c r="E785" s="7"/>
      <c r="F785" s="8"/>
      <c r="G785" s="8"/>
      <c r="H785" s="8"/>
      <c r="I785" s="93"/>
      <c r="J785" s="93"/>
      <c r="K785" s="91"/>
      <c r="L785" s="94"/>
      <c r="M785" s="94"/>
      <c r="N785" s="101"/>
      <c r="O785" s="101"/>
      <c r="P785" s="92"/>
      <c r="Q785" s="92"/>
      <c r="R785" s="92"/>
      <c r="S785" s="92"/>
      <c r="T785" s="92"/>
      <c r="U785" s="92"/>
      <c r="V785" s="92"/>
      <c r="W785" s="92"/>
      <c r="X785" s="92"/>
    </row>
    <row r="786" spans="1:24" ht="24.75" customHeight="1" x14ac:dyDescent="0.3">
      <c r="A786" s="11"/>
      <c r="B786" s="6"/>
      <c r="C786" s="6"/>
      <c r="D786" s="7"/>
      <c r="E786" s="7"/>
      <c r="F786" s="8"/>
      <c r="G786" s="8"/>
      <c r="H786" s="8"/>
      <c r="I786" s="93"/>
      <c r="J786" s="93"/>
      <c r="K786" s="91"/>
      <c r="L786" s="94"/>
      <c r="M786" s="94"/>
      <c r="N786" s="101"/>
      <c r="O786" s="101"/>
      <c r="P786" s="92"/>
      <c r="Q786" s="92"/>
      <c r="R786" s="92"/>
      <c r="S786" s="92"/>
      <c r="T786" s="92"/>
      <c r="U786" s="92"/>
      <c r="V786" s="92"/>
      <c r="W786" s="92"/>
      <c r="X786" s="92"/>
    </row>
    <row r="787" spans="1:24" ht="24.75" customHeight="1" x14ac:dyDescent="0.3">
      <c r="A787" s="11"/>
      <c r="B787" s="6"/>
      <c r="C787" s="6"/>
      <c r="D787" s="7"/>
      <c r="E787" s="7"/>
      <c r="F787" s="8"/>
      <c r="G787" s="8"/>
      <c r="H787" s="8"/>
      <c r="I787" s="93"/>
      <c r="J787" s="93"/>
      <c r="K787" s="91"/>
      <c r="L787" s="94"/>
      <c r="M787" s="94"/>
      <c r="N787" s="101"/>
      <c r="O787" s="101"/>
      <c r="P787" s="92"/>
      <c r="Q787" s="92"/>
      <c r="R787" s="92"/>
      <c r="S787" s="92"/>
      <c r="T787" s="92"/>
      <c r="U787" s="92"/>
      <c r="V787" s="92"/>
      <c r="W787" s="92"/>
      <c r="X787" s="92"/>
    </row>
    <row r="788" spans="1:24" ht="24.75" customHeight="1" x14ac:dyDescent="0.3">
      <c r="A788" s="11"/>
      <c r="B788" s="6"/>
      <c r="C788" s="6"/>
      <c r="D788" s="7"/>
      <c r="E788" s="7"/>
      <c r="F788" s="8"/>
      <c r="G788" s="8"/>
      <c r="H788" s="8"/>
      <c r="I788" s="93"/>
      <c r="J788" s="93"/>
      <c r="K788" s="91"/>
      <c r="L788" s="94"/>
      <c r="M788" s="94"/>
      <c r="N788" s="101"/>
      <c r="O788" s="101"/>
      <c r="P788" s="92"/>
      <c r="Q788" s="92"/>
      <c r="R788" s="92"/>
      <c r="S788" s="92"/>
      <c r="T788" s="92"/>
      <c r="U788" s="92"/>
      <c r="V788" s="92"/>
      <c r="W788" s="92"/>
      <c r="X788" s="92"/>
    </row>
    <row r="789" spans="1:24" ht="24.75" customHeight="1" x14ac:dyDescent="0.3">
      <c r="A789" s="11"/>
      <c r="B789" s="6"/>
      <c r="C789" s="6"/>
      <c r="D789" s="7"/>
      <c r="E789" s="7"/>
      <c r="F789" s="8"/>
      <c r="G789" s="8"/>
      <c r="H789" s="8"/>
      <c r="I789" s="93"/>
      <c r="J789" s="93"/>
      <c r="K789" s="91"/>
      <c r="L789" s="94"/>
      <c r="M789" s="94"/>
      <c r="N789" s="101"/>
      <c r="O789" s="101"/>
      <c r="P789" s="92"/>
      <c r="Q789" s="92"/>
      <c r="R789" s="92"/>
      <c r="S789" s="92"/>
      <c r="T789" s="92"/>
      <c r="U789" s="92"/>
      <c r="V789" s="92"/>
      <c r="W789" s="92"/>
      <c r="X789" s="92"/>
    </row>
    <row r="790" spans="1:24" ht="24.75" customHeight="1" x14ac:dyDescent="0.3">
      <c r="A790" s="11"/>
      <c r="B790" s="6"/>
      <c r="C790" s="6"/>
      <c r="D790" s="7"/>
      <c r="E790" s="7"/>
      <c r="F790" s="8"/>
      <c r="G790" s="8"/>
      <c r="H790" s="8"/>
      <c r="I790" s="93"/>
      <c r="J790" s="93"/>
      <c r="K790" s="91"/>
      <c r="L790" s="94"/>
      <c r="M790" s="94"/>
      <c r="N790" s="101"/>
      <c r="O790" s="101"/>
      <c r="P790" s="92"/>
      <c r="Q790" s="92"/>
      <c r="R790" s="92"/>
      <c r="S790" s="92"/>
      <c r="T790" s="92"/>
      <c r="U790" s="92"/>
      <c r="V790" s="92"/>
      <c r="W790" s="92"/>
      <c r="X790" s="92"/>
    </row>
    <row r="791" spans="1:24" ht="24.75" customHeight="1" x14ac:dyDescent="0.3">
      <c r="A791" s="11"/>
      <c r="B791" s="6"/>
      <c r="C791" s="6"/>
      <c r="D791" s="7"/>
      <c r="E791" s="7"/>
      <c r="F791" s="8"/>
      <c r="G791" s="8"/>
      <c r="H791" s="8"/>
      <c r="I791" s="93"/>
      <c r="J791" s="93"/>
      <c r="K791" s="91"/>
      <c r="L791" s="94"/>
      <c r="M791" s="94"/>
      <c r="N791" s="101"/>
      <c r="O791" s="101"/>
      <c r="P791" s="92"/>
      <c r="Q791" s="92"/>
      <c r="R791" s="92"/>
      <c r="S791" s="92"/>
      <c r="T791" s="92"/>
      <c r="U791" s="92"/>
      <c r="V791" s="92"/>
      <c r="W791" s="92"/>
      <c r="X791" s="92"/>
    </row>
    <row r="792" spans="1:24" ht="24.75" customHeight="1" x14ac:dyDescent="0.3">
      <c r="A792" s="11"/>
      <c r="B792" s="6"/>
      <c r="C792" s="6"/>
      <c r="D792" s="7"/>
      <c r="E792" s="7"/>
      <c r="F792" s="8"/>
      <c r="G792" s="8"/>
      <c r="H792" s="8"/>
      <c r="I792" s="93"/>
      <c r="J792" s="93"/>
      <c r="K792" s="91"/>
      <c r="L792" s="94"/>
      <c r="M792" s="94"/>
      <c r="N792" s="101"/>
      <c r="O792" s="101"/>
      <c r="P792" s="92"/>
      <c r="Q792" s="92"/>
      <c r="R792" s="92"/>
      <c r="S792" s="92"/>
      <c r="T792" s="92"/>
      <c r="U792" s="92"/>
      <c r="V792" s="92"/>
      <c r="W792" s="92"/>
      <c r="X792" s="92"/>
    </row>
    <row r="793" spans="1:24" ht="24.75" customHeight="1" x14ac:dyDescent="0.3">
      <c r="A793" s="11"/>
      <c r="B793" s="6"/>
      <c r="C793" s="6"/>
      <c r="D793" s="7"/>
      <c r="E793" s="7"/>
      <c r="F793" s="8"/>
      <c r="G793" s="8"/>
      <c r="H793" s="8"/>
      <c r="I793" s="93"/>
      <c r="J793" s="93"/>
      <c r="K793" s="91"/>
      <c r="L793" s="94"/>
      <c r="M793" s="94"/>
      <c r="N793" s="101"/>
      <c r="O793" s="101"/>
      <c r="P793" s="92"/>
      <c r="Q793" s="92"/>
      <c r="R793" s="92"/>
      <c r="S793" s="92"/>
      <c r="T793" s="92"/>
      <c r="U793" s="92"/>
      <c r="V793" s="92"/>
      <c r="W793" s="92"/>
      <c r="X793" s="92"/>
    </row>
    <row r="794" spans="1:24" ht="24.75" customHeight="1" x14ac:dyDescent="0.3">
      <c r="A794" s="11"/>
      <c r="B794" s="6"/>
      <c r="C794" s="6"/>
      <c r="D794" s="7"/>
      <c r="E794" s="7"/>
      <c r="F794" s="8"/>
      <c r="G794" s="8"/>
      <c r="H794" s="8"/>
      <c r="I794" s="93"/>
      <c r="J794" s="93"/>
      <c r="K794" s="91"/>
      <c r="L794" s="94"/>
      <c r="M794" s="94"/>
      <c r="N794" s="101"/>
      <c r="O794" s="101"/>
      <c r="P794" s="92"/>
      <c r="Q794" s="92"/>
      <c r="R794" s="92"/>
      <c r="S794" s="92"/>
      <c r="T794" s="92"/>
      <c r="U794" s="92"/>
      <c r="V794" s="92"/>
      <c r="W794" s="92"/>
      <c r="X794" s="92"/>
    </row>
    <row r="795" spans="1:24" ht="24.75" customHeight="1" x14ac:dyDescent="0.3">
      <c r="A795" s="11"/>
      <c r="B795" s="6"/>
      <c r="C795" s="6"/>
      <c r="D795" s="7"/>
      <c r="E795" s="7"/>
      <c r="F795" s="8"/>
      <c r="G795" s="8"/>
      <c r="H795" s="8"/>
      <c r="I795" s="93"/>
      <c r="J795" s="93"/>
      <c r="K795" s="91"/>
      <c r="L795" s="94"/>
      <c r="M795" s="94"/>
      <c r="N795" s="101"/>
      <c r="O795" s="101"/>
      <c r="P795" s="92"/>
      <c r="Q795" s="92"/>
      <c r="R795" s="92"/>
      <c r="S795" s="92"/>
      <c r="T795" s="92"/>
      <c r="U795" s="92"/>
      <c r="V795" s="92"/>
      <c r="W795" s="92"/>
      <c r="X795" s="92"/>
    </row>
    <row r="796" spans="1:24" ht="24.75" customHeight="1" x14ac:dyDescent="0.3">
      <c r="A796" s="11"/>
      <c r="B796" s="6"/>
      <c r="C796" s="6"/>
      <c r="D796" s="7"/>
      <c r="E796" s="7"/>
      <c r="F796" s="8"/>
      <c r="G796" s="8"/>
      <c r="H796" s="8"/>
      <c r="I796" s="93"/>
      <c r="J796" s="93"/>
      <c r="K796" s="91"/>
      <c r="L796" s="94"/>
      <c r="M796" s="94"/>
      <c r="N796" s="101"/>
      <c r="O796" s="101"/>
      <c r="P796" s="92"/>
      <c r="Q796" s="92"/>
      <c r="R796" s="92"/>
      <c r="S796" s="92"/>
      <c r="T796" s="92"/>
      <c r="U796" s="92"/>
      <c r="V796" s="92"/>
      <c r="W796" s="92"/>
      <c r="X796" s="92"/>
    </row>
    <row r="797" spans="1:24" ht="24.75" customHeight="1" x14ac:dyDescent="0.3">
      <c r="A797" s="11"/>
      <c r="B797" s="6"/>
      <c r="C797" s="6"/>
      <c r="D797" s="7"/>
      <c r="E797" s="7"/>
      <c r="F797" s="8"/>
      <c r="G797" s="8"/>
      <c r="H797" s="8"/>
      <c r="I797" s="93"/>
      <c r="J797" s="93"/>
      <c r="K797" s="91"/>
      <c r="L797" s="94"/>
      <c r="M797" s="94"/>
      <c r="N797" s="101"/>
      <c r="O797" s="101"/>
      <c r="P797" s="92"/>
      <c r="Q797" s="92"/>
      <c r="R797" s="92"/>
      <c r="S797" s="92"/>
      <c r="T797" s="92"/>
      <c r="U797" s="92"/>
      <c r="V797" s="92"/>
      <c r="W797" s="92"/>
      <c r="X797" s="92"/>
    </row>
    <row r="798" spans="1:24" ht="24.75" customHeight="1" x14ac:dyDescent="0.3">
      <c r="A798" s="11"/>
      <c r="B798" s="6"/>
      <c r="C798" s="6"/>
      <c r="D798" s="7"/>
      <c r="E798" s="7"/>
      <c r="F798" s="8"/>
      <c r="G798" s="8"/>
      <c r="H798" s="8"/>
      <c r="I798" s="93"/>
      <c r="J798" s="93"/>
      <c r="K798" s="91"/>
      <c r="L798" s="94"/>
      <c r="M798" s="94"/>
      <c r="N798" s="101"/>
      <c r="O798" s="101"/>
      <c r="P798" s="92"/>
      <c r="Q798" s="92"/>
      <c r="R798" s="92"/>
      <c r="S798" s="92"/>
      <c r="T798" s="92"/>
      <c r="U798" s="92"/>
      <c r="V798" s="92"/>
      <c r="W798" s="92"/>
      <c r="X798" s="92"/>
    </row>
    <row r="799" spans="1:24" ht="24.75" customHeight="1" x14ac:dyDescent="0.3">
      <c r="A799" s="11"/>
      <c r="B799" s="6"/>
      <c r="C799" s="6"/>
      <c r="D799" s="7"/>
      <c r="E799" s="7"/>
      <c r="F799" s="8"/>
      <c r="G799" s="8"/>
      <c r="H799" s="8"/>
      <c r="I799" s="93"/>
      <c r="J799" s="93"/>
      <c r="K799" s="91"/>
      <c r="L799" s="94"/>
      <c r="M799" s="94"/>
      <c r="N799" s="101"/>
      <c r="O799" s="101"/>
      <c r="P799" s="92"/>
      <c r="Q799" s="92"/>
      <c r="R799" s="92"/>
      <c r="S799" s="92"/>
      <c r="T799" s="92"/>
      <c r="U799" s="92"/>
      <c r="V799" s="92"/>
      <c r="W799" s="92"/>
      <c r="X799" s="92"/>
    </row>
    <row r="800" spans="1:24" ht="24.75" customHeight="1" x14ac:dyDescent="0.3">
      <c r="A800" s="11"/>
      <c r="B800" s="6"/>
      <c r="C800" s="6"/>
      <c r="D800" s="7"/>
      <c r="E800" s="7"/>
      <c r="F800" s="8"/>
      <c r="G800" s="8"/>
      <c r="H800" s="8"/>
      <c r="I800" s="93"/>
      <c r="J800" s="93"/>
      <c r="K800" s="91"/>
      <c r="L800" s="94"/>
      <c r="M800" s="94"/>
      <c r="N800" s="101"/>
      <c r="O800" s="101"/>
      <c r="P800" s="92"/>
      <c r="Q800" s="92"/>
      <c r="R800" s="92"/>
      <c r="S800" s="92"/>
      <c r="T800" s="92"/>
      <c r="U800" s="92"/>
      <c r="V800" s="92"/>
      <c r="W800" s="92"/>
      <c r="X800" s="92"/>
    </row>
    <row r="801" spans="1:24" ht="24.75" customHeight="1" x14ac:dyDescent="0.3">
      <c r="A801" s="11"/>
      <c r="B801" s="6"/>
      <c r="C801" s="6"/>
      <c r="D801" s="7"/>
      <c r="E801" s="7"/>
      <c r="F801" s="8"/>
      <c r="G801" s="8"/>
      <c r="H801" s="8"/>
      <c r="I801" s="93"/>
      <c r="J801" s="93"/>
      <c r="K801" s="91"/>
      <c r="L801" s="94"/>
      <c r="M801" s="94"/>
      <c r="N801" s="101"/>
      <c r="O801" s="101"/>
      <c r="P801" s="92"/>
      <c r="Q801" s="92"/>
      <c r="R801" s="92"/>
      <c r="S801" s="92"/>
      <c r="T801" s="92"/>
      <c r="U801" s="92"/>
      <c r="V801" s="92"/>
      <c r="W801" s="92"/>
      <c r="X801" s="92"/>
    </row>
    <row r="802" spans="1:24" ht="24.75" customHeight="1" x14ac:dyDescent="0.3">
      <c r="A802" s="11"/>
      <c r="B802" s="6"/>
      <c r="C802" s="6"/>
      <c r="D802" s="7"/>
      <c r="E802" s="7"/>
      <c r="F802" s="8"/>
      <c r="G802" s="8"/>
      <c r="H802" s="8"/>
      <c r="I802" s="93"/>
      <c r="J802" s="93"/>
      <c r="K802" s="91"/>
      <c r="L802" s="94"/>
      <c r="M802" s="94"/>
      <c r="N802" s="101"/>
      <c r="O802" s="101"/>
      <c r="P802" s="92"/>
      <c r="Q802" s="92"/>
      <c r="R802" s="92"/>
      <c r="S802" s="92"/>
      <c r="T802" s="92"/>
      <c r="U802" s="92"/>
      <c r="V802" s="92"/>
      <c r="W802" s="92"/>
      <c r="X802" s="92"/>
    </row>
    <row r="803" spans="1:24" ht="24.75" customHeight="1" x14ac:dyDescent="0.3">
      <c r="A803" s="11"/>
      <c r="B803" s="6"/>
      <c r="C803" s="6"/>
      <c r="D803" s="7"/>
      <c r="E803" s="7"/>
      <c r="F803" s="8"/>
      <c r="G803" s="8"/>
      <c r="H803" s="8"/>
      <c r="I803" s="93"/>
      <c r="J803" s="93"/>
      <c r="K803" s="91"/>
      <c r="L803" s="94"/>
      <c r="M803" s="94"/>
      <c r="N803" s="101"/>
      <c r="O803" s="101"/>
      <c r="P803" s="92"/>
      <c r="Q803" s="92"/>
      <c r="R803" s="92"/>
      <c r="S803" s="92"/>
      <c r="T803" s="92"/>
      <c r="U803" s="92"/>
      <c r="V803" s="92"/>
      <c r="W803" s="92"/>
      <c r="X803" s="92"/>
    </row>
    <row r="804" spans="1:24" ht="24.75" customHeight="1" x14ac:dyDescent="0.3">
      <c r="A804" s="11"/>
      <c r="B804" s="6"/>
      <c r="C804" s="6"/>
      <c r="D804" s="7"/>
      <c r="E804" s="7"/>
      <c r="F804" s="8"/>
      <c r="G804" s="8"/>
      <c r="H804" s="8"/>
      <c r="I804" s="93"/>
      <c r="J804" s="93"/>
      <c r="K804" s="91"/>
      <c r="L804" s="94"/>
      <c r="M804" s="94"/>
      <c r="N804" s="101"/>
      <c r="O804" s="101"/>
      <c r="P804" s="92"/>
      <c r="Q804" s="92"/>
      <c r="R804" s="92"/>
      <c r="S804" s="92"/>
      <c r="T804" s="92"/>
      <c r="U804" s="92"/>
      <c r="V804" s="92"/>
      <c r="W804" s="92"/>
      <c r="X804" s="92"/>
    </row>
    <row r="805" spans="1:24" ht="24.75" customHeight="1" x14ac:dyDescent="0.3">
      <c r="A805" s="11"/>
      <c r="B805" s="6"/>
      <c r="C805" s="6"/>
      <c r="D805" s="7"/>
      <c r="E805" s="7"/>
      <c r="F805" s="8"/>
      <c r="G805" s="8"/>
      <c r="H805" s="8"/>
      <c r="I805" s="93"/>
      <c r="J805" s="93"/>
      <c r="K805" s="91"/>
      <c r="L805" s="94"/>
      <c r="M805" s="94"/>
      <c r="N805" s="101"/>
      <c r="O805" s="101"/>
      <c r="P805" s="92"/>
      <c r="Q805" s="92"/>
      <c r="R805" s="92"/>
      <c r="S805" s="92"/>
      <c r="T805" s="92"/>
      <c r="U805" s="92"/>
      <c r="V805" s="92"/>
      <c r="W805" s="92"/>
      <c r="X805" s="92"/>
    </row>
    <row r="806" spans="1:24" ht="24.75" customHeight="1" x14ac:dyDescent="0.3">
      <c r="A806" s="11"/>
      <c r="B806" s="6"/>
      <c r="C806" s="6"/>
      <c r="D806" s="7"/>
      <c r="E806" s="7"/>
      <c r="F806" s="8"/>
      <c r="G806" s="8"/>
      <c r="H806" s="8"/>
      <c r="I806" s="93"/>
      <c r="J806" s="93"/>
      <c r="K806" s="91"/>
      <c r="L806" s="94"/>
      <c r="M806" s="94"/>
      <c r="N806" s="101"/>
      <c r="O806" s="101"/>
      <c r="P806" s="92"/>
      <c r="Q806" s="92"/>
      <c r="R806" s="92"/>
      <c r="S806" s="92"/>
      <c r="T806" s="92"/>
      <c r="U806" s="92"/>
      <c r="V806" s="92"/>
      <c r="W806" s="92"/>
      <c r="X806" s="92"/>
    </row>
    <row r="807" spans="1:24" ht="24.75" customHeight="1" x14ac:dyDescent="0.3">
      <c r="A807" s="11"/>
      <c r="B807" s="6"/>
      <c r="C807" s="6"/>
      <c r="D807" s="7"/>
      <c r="E807" s="7"/>
      <c r="F807" s="8"/>
      <c r="G807" s="8"/>
      <c r="H807" s="8"/>
      <c r="I807" s="93"/>
      <c r="J807" s="93"/>
      <c r="K807" s="91"/>
      <c r="L807" s="94"/>
      <c r="M807" s="94"/>
      <c r="N807" s="101"/>
      <c r="O807" s="101"/>
      <c r="P807" s="92"/>
      <c r="Q807" s="92"/>
      <c r="R807" s="92"/>
      <c r="S807" s="92"/>
      <c r="T807" s="92"/>
      <c r="U807" s="92"/>
      <c r="V807" s="92"/>
      <c r="W807" s="92"/>
      <c r="X807" s="92"/>
    </row>
    <row r="808" spans="1:24" ht="24.75" customHeight="1" x14ac:dyDescent="0.3">
      <c r="A808" s="11"/>
      <c r="B808" s="6"/>
      <c r="C808" s="6"/>
      <c r="D808" s="7"/>
      <c r="E808" s="7"/>
      <c r="F808" s="8"/>
      <c r="G808" s="8"/>
      <c r="H808" s="8"/>
      <c r="I808" s="93"/>
      <c r="J808" s="93"/>
      <c r="K808" s="91"/>
      <c r="L808" s="94"/>
      <c r="M808" s="94"/>
      <c r="N808" s="101"/>
      <c r="O808" s="101"/>
      <c r="P808" s="92"/>
      <c r="Q808" s="92"/>
      <c r="R808" s="92"/>
      <c r="S808" s="92"/>
      <c r="T808" s="92"/>
      <c r="U808" s="92"/>
      <c r="V808" s="92"/>
      <c r="W808" s="92"/>
      <c r="X808" s="92"/>
    </row>
    <row r="809" spans="1:24" ht="24.75" customHeight="1" x14ac:dyDescent="0.3">
      <c r="A809" s="11"/>
      <c r="B809" s="6"/>
      <c r="C809" s="6"/>
      <c r="D809" s="7"/>
      <c r="E809" s="7"/>
      <c r="F809" s="8"/>
      <c r="G809" s="8"/>
      <c r="H809" s="8"/>
      <c r="I809" s="93"/>
      <c r="J809" s="93"/>
      <c r="K809" s="91"/>
      <c r="L809" s="94"/>
      <c r="M809" s="94"/>
      <c r="N809" s="101"/>
      <c r="O809" s="101"/>
      <c r="P809" s="92"/>
      <c r="Q809" s="92"/>
      <c r="R809" s="92"/>
      <c r="S809" s="92"/>
      <c r="T809" s="92"/>
      <c r="U809" s="92"/>
      <c r="V809" s="92"/>
      <c r="W809" s="92"/>
      <c r="X809" s="92"/>
    </row>
    <row r="810" spans="1:24" ht="24.75" customHeight="1" x14ac:dyDescent="0.3">
      <c r="A810" s="11"/>
      <c r="B810" s="6"/>
      <c r="C810" s="6"/>
      <c r="D810" s="7"/>
      <c r="E810" s="7"/>
      <c r="F810" s="8"/>
      <c r="G810" s="8"/>
      <c r="H810" s="8"/>
      <c r="I810" s="93"/>
      <c r="J810" s="93"/>
      <c r="K810" s="91"/>
      <c r="L810" s="94"/>
      <c r="M810" s="94"/>
      <c r="N810" s="101"/>
      <c r="O810" s="101"/>
      <c r="P810" s="92"/>
      <c r="Q810" s="92"/>
      <c r="R810" s="92"/>
      <c r="S810" s="92"/>
      <c r="T810" s="92"/>
      <c r="U810" s="92"/>
      <c r="V810" s="92"/>
      <c r="W810" s="92"/>
      <c r="X810" s="92"/>
    </row>
    <row r="811" spans="1:24" ht="24.75" customHeight="1" x14ac:dyDescent="0.3">
      <c r="A811" s="11"/>
      <c r="B811" s="6"/>
      <c r="C811" s="6"/>
      <c r="D811" s="7"/>
      <c r="E811" s="7"/>
      <c r="F811" s="8"/>
      <c r="G811" s="8"/>
      <c r="H811" s="8"/>
      <c r="I811" s="93"/>
      <c r="J811" s="93"/>
      <c r="K811" s="91"/>
      <c r="L811" s="94"/>
      <c r="M811" s="94"/>
      <c r="N811" s="101"/>
      <c r="O811" s="101"/>
      <c r="P811" s="92"/>
      <c r="Q811" s="92"/>
      <c r="R811" s="92"/>
      <c r="S811" s="92"/>
      <c r="T811" s="92"/>
      <c r="U811" s="92"/>
      <c r="V811" s="92"/>
      <c r="W811" s="92"/>
      <c r="X811" s="92"/>
    </row>
    <row r="812" spans="1:24" ht="24.75" customHeight="1" x14ac:dyDescent="0.3">
      <c r="A812" s="11"/>
      <c r="B812" s="6"/>
      <c r="C812" s="6"/>
      <c r="D812" s="7"/>
      <c r="E812" s="7"/>
      <c r="F812" s="8"/>
      <c r="G812" s="8"/>
      <c r="H812" s="8"/>
      <c r="I812" s="93"/>
      <c r="J812" s="93"/>
      <c r="K812" s="91"/>
      <c r="L812" s="94"/>
      <c r="M812" s="94"/>
      <c r="N812" s="101"/>
      <c r="O812" s="101"/>
      <c r="P812" s="92"/>
      <c r="Q812" s="92"/>
      <c r="R812" s="92"/>
      <c r="S812" s="92"/>
      <c r="T812" s="92"/>
      <c r="U812" s="92"/>
      <c r="V812" s="92"/>
      <c r="W812" s="92"/>
      <c r="X812" s="92"/>
    </row>
    <row r="813" spans="1:24" ht="24.75" customHeight="1" x14ac:dyDescent="0.3">
      <c r="A813" s="11"/>
      <c r="B813" s="6"/>
      <c r="C813" s="6"/>
      <c r="D813" s="7"/>
      <c r="E813" s="7"/>
      <c r="F813" s="8"/>
      <c r="G813" s="8"/>
      <c r="H813" s="8"/>
      <c r="I813" s="93"/>
      <c r="J813" s="93"/>
      <c r="K813" s="91"/>
      <c r="L813" s="94"/>
      <c r="M813" s="94"/>
      <c r="N813" s="101"/>
      <c r="O813" s="101"/>
      <c r="P813" s="92"/>
      <c r="Q813" s="92"/>
      <c r="R813" s="92"/>
      <c r="S813" s="92"/>
      <c r="T813" s="92"/>
      <c r="U813" s="92"/>
      <c r="V813" s="92"/>
      <c r="W813" s="92"/>
      <c r="X813" s="92"/>
    </row>
    <row r="814" spans="1:24" ht="24.75" customHeight="1" x14ac:dyDescent="0.3">
      <c r="A814" s="11"/>
      <c r="B814" s="6"/>
      <c r="C814" s="6"/>
      <c r="D814" s="7"/>
      <c r="E814" s="7"/>
      <c r="F814" s="8"/>
      <c r="G814" s="8"/>
      <c r="H814" s="8"/>
      <c r="I814" s="93"/>
      <c r="J814" s="93"/>
      <c r="K814" s="91"/>
      <c r="L814" s="94"/>
      <c r="M814" s="94"/>
      <c r="N814" s="101"/>
      <c r="O814" s="101"/>
      <c r="P814" s="92"/>
      <c r="Q814" s="92"/>
      <c r="R814" s="92"/>
      <c r="S814" s="92"/>
      <c r="T814" s="92"/>
      <c r="U814" s="92"/>
      <c r="V814" s="92"/>
      <c r="W814" s="92"/>
      <c r="X814" s="92"/>
    </row>
    <row r="815" spans="1:24" ht="24.75" customHeight="1" x14ac:dyDescent="0.3">
      <c r="A815" s="11"/>
      <c r="B815" s="6"/>
      <c r="C815" s="6"/>
      <c r="D815" s="7"/>
      <c r="E815" s="7"/>
      <c r="F815" s="8"/>
      <c r="G815" s="8"/>
      <c r="H815" s="8"/>
      <c r="I815" s="93"/>
      <c r="J815" s="93"/>
      <c r="K815" s="91"/>
      <c r="L815" s="94"/>
      <c r="M815" s="94"/>
      <c r="N815" s="101"/>
      <c r="O815" s="101"/>
      <c r="P815" s="92"/>
      <c r="Q815" s="92"/>
      <c r="R815" s="92"/>
      <c r="S815" s="92"/>
      <c r="T815" s="92"/>
      <c r="U815" s="92"/>
      <c r="V815" s="92"/>
      <c r="W815" s="92"/>
      <c r="X815" s="92"/>
    </row>
    <row r="816" spans="1:24" ht="24.75" customHeight="1" x14ac:dyDescent="0.3">
      <c r="A816" s="11"/>
      <c r="B816" s="6"/>
      <c r="C816" s="6"/>
      <c r="D816" s="7"/>
      <c r="E816" s="7"/>
      <c r="F816" s="8"/>
      <c r="G816" s="8"/>
      <c r="H816" s="8"/>
      <c r="I816" s="93"/>
      <c r="J816" s="93"/>
      <c r="K816" s="91"/>
      <c r="L816" s="94"/>
      <c r="M816" s="94"/>
      <c r="N816" s="101"/>
      <c r="O816" s="101"/>
      <c r="P816" s="92"/>
      <c r="Q816" s="92"/>
      <c r="R816" s="92"/>
      <c r="S816" s="92"/>
      <c r="T816" s="92"/>
      <c r="U816" s="92"/>
      <c r="V816" s="92"/>
      <c r="W816" s="92"/>
      <c r="X816" s="92"/>
    </row>
    <row r="817" spans="1:24" ht="24.75" customHeight="1" x14ac:dyDescent="0.3">
      <c r="A817" s="11"/>
      <c r="B817" s="6"/>
      <c r="C817" s="6"/>
      <c r="D817" s="7"/>
      <c r="E817" s="7"/>
      <c r="F817" s="8"/>
      <c r="G817" s="8"/>
      <c r="H817" s="8"/>
      <c r="I817" s="93"/>
      <c r="J817" s="93"/>
      <c r="K817" s="91"/>
      <c r="L817" s="94"/>
      <c r="M817" s="94"/>
      <c r="N817" s="101"/>
      <c r="O817" s="101"/>
      <c r="P817" s="92"/>
      <c r="Q817" s="92"/>
      <c r="R817" s="92"/>
      <c r="S817" s="92"/>
      <c r="T817" s="92"/>
      <c r="U817" s="92"/>
      <c r="V817" s="92"/>
      <c r="W817" s="92"/>
      <c r="X817" s="92"/>
    </row>
    <row r="818" spans="1:24" ht="24.75" customHeight="1" x14ac:dyDescent="0.3">
      <c r="A818" s="11"/>
      <c r="B818" s="6"/>
      <c r="C818" s="6"/>
      <c r="D818" s="7"/>
      <c r="E818" s="7"/>
      <c r="F818" s="8"/>
      <c r="G818" s="8"/>
      <c r="H818" s="8"/>
      <c r="I818" s="93"/>
      <c r="J818" s="93"/>
      <c r="K818" s="91"/>
      <c r="L818" s="94"/>
      <c r="M818" s="94"/>
      <c r="N818" s="101"/>
      <c r="O818" s="101"/>
      <c r="P818" s="92"/>
      <c r="Q818" s="92"/>
      <c r="R818" s="92"/>
      <c r="S818" s="92"/>
      <c r="T818" s="92"/>
      <c r="U818" s="92"/>
      <c r="V818" s="92"/>
      <c r="W818" s="92"/>
      <c r="X818" s="92"/>
    </row>
    <row r="819" spans="1:24" ht="24.75" customHeight="1" x14ac:dyDescent="0.3">
      <c r="A819" s="11"/>
      <c r="B819" s="6"/>
      <c r="C819" s="6"/>
      <c r="D819" s="7"/>
      <c r="E819" s="7"/>
      <c r="F819" s="8"/>
      <c r="G819" s="8"/>
      <c r="H819" s="8"/>
      <c r="I819" s="93"/>
      <c r="J819" s="93"/>
      <c r="K819" s="91"/>
      <c r="L819" s="94"/>
      <c r="M819" s="94"/>
      <c r="N819" s="101"/>
      <c r="O819" s="101"/>
      <c r="P819" s="92"/>
      <c r="Q819" s="92"/>
      <c r="R819" s="92"/>
      <c r="S819" s="92"/>
      <c r="T819" s="92"/>
      <c r="U819" s="92"/>
      <c r="V819" s="92"/>
      <c r="W819" s="92"/>
      <c r="X819" s="92"/>
    </row>
    <row r="820" spans="1:24" ht="24.75" customHeight="1" x14ac:dyDescent="0.3">
      <c r="A820" s="11"/>
      <c r="B820" s="6"/>
      <c r="C820" s="6"/>
      <c r="D820" s="7"/>
      <c r="E820" s="7"/>
      <c r="F820" s="8"/>
      <c r="G820" s="8"/>
      <c r="H820" s="8"/>
      <c r="I820" s="93"/>
      <c r="J820" s="93"/>
      <c r="K820" s="91"/>
      <c r="L820" s="94"/>
      <c r="M820" s="94"/>
      <c r="N820" s="101"/>
      <c r="O820" s="101"/>
      <c r="P820" s="92"/>
      <c r="Q820" s="92"/>
      <c r="R820" s="92"/>
      <c r="S820" s="92"/>
      <c r="T820" s="92"/>
      <c r="U820" s="92"/>
      <c r="V820" s="92"/>
      <c r="W820" s="92"/>
      <c r="X820" s="92"/>
    </row>
    <row r="821" spans="1:24" ht="24.75" customHeight="1" x14ac:dyDescent="0.3">
      <c r="A821" s="11"/>
      <c r="B821" s="6"/>
      <c r="C821" s="6"/>
      <c r="D821" s="7"/>
      <c r="E821" s="7"/>
      <c r="F821" s="8"/>
      <c r="G821" s="8"/>
      <c r="H821" s="8"/>
      <c r="I821" s="93"/>
      <c r="J821" s="93"/>
      <c r="K821" s="91"/>
      <c r="L821" s="94"/>
      <c r="M821" s="94"/>
      <c r="N821" s="101"/>
      <c r="O821" s="101"/>
      <c r="P821" s="92"/>
      <c r="Q821" s="92"/>
      <c r="R821" s="92"/>
      <c r="S821" s="92"/>
      <c r="T821" s="92"/>
      <c r="U821" s="92"/>
      <c r="V821" s="92"/>
      <c r="W821" s="92"/>
      <c r="X821" s="92"/>
    </row>
    <row r="822" spans="1:24" ht="24.75" customHeight="1" x14ac:dyDescent="0.3">
      <c r="A822" s="11"/>
      <c r="B822" s="6"/>
      <c r="C822" s="6"/>
      <c r="D822" s="7"/>
      <c r="E822" s="7"/>
      <c r="F822" s="8"/>
      <c r="G822" s="8"/>
      <c r="H822" s="8"/>
      <c r="I822" s="93"/>
      <c r="J822" s="93"/>
      <c r="K822" s="91"/>
      <c r="L822" s="94"/>
      <c r="M822" s="94"/>
      <c r="N822" s="101"/>
      <c r="O822" s="101"/>
      <c r="P822" s="92"/>
      <c r="Q822" s="92"/>
      <c r="R822" s="92"/>
      <c r="S822" s="92"/>
      <c r="T822" s="92"/>
      <c r="U822" s="92"/>
      <c r="V822" s="92"/>
      <c r="W822" s="92"/>
      <c r="X822" s="92"/>
    </row>
    <row r="823" spans="1:24" ht="24.75" customHeight="1" x14ac:dyDescent="0.3">
      <c r="A823" s="11"/>
      <c r="B823" s="6"/>
      <c r="C823" s="6"/>
      <c r="D823" s="7"/>
      <c r="E823" s="7"/>
      <c r="F823" s="8"/>
      <c r="G823" s="8"/>
      <c r="H823" s="8"/>
      <c r="I823" s="93"/>
      <c r="J823" s="93"/>
      <c r="K823" s="91"/>
      <c r="L823" s="94"/>
      <c r="M823" s="94"/>
      <c r="N823" s="101"/>
      <c r="O823" s="101"/>
      <c r="P823" s="92"/>
      <c r="Q823" s="92"/>
      <c r="R823" s="92"/>
      <c r="S823" s="92"/>
      <c r="T823" s="92"/>
      <c r="U823" s="92"/>
      <c r="V823" s="92"/>
      <c r="W823" s="92"/>
      <c r="X823" s="92"/>
    </row>
    <row r="824" spans="1:24" ht="24.75" customHeight="1" x14ac:dyDescent="0.3">
      <c r="A824" s="11"/>
      <c r="B824" s="6"/>
      <c r="C824" s="6"/>
      <c r="D824" s="7"/>
      <c r="E824" s="7"/>
      <c r="F824" s="8"/>
      <c r="G824" s="8"/>
      <c r="H824" s="8"/>
      <c r="I824" s="93"/>
      <c r="J824" s="93"/>
      <c r="K824" s="91"/>
      <c r="L824" s="94"/>
      <c r="M824" s="94"/>
      <c r="N824" s="101"/>
      <c r="O824" s="101"/>
      <c r="P824" s="92"/>
      <c r="Q824" s="92"/>
      <c r="R824" s="92"/>
      <c r="S824" s="92"/>
      <c r="T824" s="92"/>
      <c r="U824" s="92"/>
      <c r="V824" s="92"/>
      <c r="W824" s="92"/>
      <c r="X824" s="92"/>
    </row>
    <row r="825" spans="1:24" ht="24.75" customHeight="1" x14ac:dyDescent="0.3">
      <c r="A825" s="11"/>
      <c r="B825" s="6"/>
      <c r="C825" s="6"/>
      <c r="D825" s="7"/>
      <c r="E825" s="7"/>
      <c r="F825" s="8"/>
      <c r="G825" s="8"/>
      <c r="H825" s="8"/>
      <c r="I825" s="93"/>
      <c r="J825" s="93"/>
      <c r="K825" s="91"/>
      <c r="L825" s="94"/>
      <c r="M825" s="94"/>
      <c r="N825" s="101"/>
      <c r="O825" s="101"/>
      <c r="P825" s="92"/>
      <c r="Q825" s="92"/>
      <c r="R825" s="92"/>
      <c r="S825" s="92"/>
      <c r="T825" s="92"/>
      <c r="U825" s="92"/>
      <c r="V825" s="92"/>
      <c r="W825" s="92"/>
      <c r="X825" s="92"/>
    </row>
    <row r="826" spans="1:24" ht="24.75" customHeight="1" x14ac:dyDescent="0.3">
      <c r="A826" s="11"/>
      <c r="B826" s="6"/>
      <c r="C826" s="6"/>
      <c r="D826" s="7"/>
      <c r="E826" s="7"/>
      <c r="F826" s="8"/>
      <c r="G826" s="8"/>
      <c r="H826" s="8"/>
      <c r="I826" s="93"/>
      <c r="J826" s="93"/>
      <c r="K826" s="91"/>
      <c r="L826" s="94"/>
      <c r="M826" s="94"/>
      <c r="N826" s="101"/>
      <c r="O826" s="101"/>
      <c r="P826" s="92"/>
      <c r="Q826" s="92"/>
      <c r="R826" s="92"/>
      <c r="S826" s="92"/>
      <c r="T826" s="92"/>
      <c r="U826" s="92"/>
      <c r="V826" s="92"/>
      <c r="W826" s="92"/>
      <c r="X826" s="92"/>
    </row>
    <row r="827" spans="1:24" ht="24.75" customHeight="1" x14ac:dyDescent="0.3">
      <c r="A827" s="11"/>
      <c r="B827" s="6"/>
      <c r="C827" s="6"/>
      <c r="D827" s="7"/>
      <c r="E827" s="7"/>
      <c r="F827" s="8"/>
      <c r="G827" s="8"/>
      <c r="H827" s="8"/>
      <c r="I827" s="93"/>
      <c r="J827" s="93"/>
      <c r="K827" s="91"/>
      <c r="L827" s="94"/>
      <c r="M827" s="94"/>
      <c r="N827" s="101"/>
      <c r="O827" s="101"/>
      <c r="P827" s="92"/>
      <c r="Q827" s="92"/>
      <c r="R827" s="92"/>
      <c r="S827" s="92"/>
      <c r="T827" s="92"/>
      <c r="U827" s="92"/>
      <c r="V827" s="92"/>
      <c r="W827" s="92"/>
      <c r="X827" s="92"/>
    </row>
    <row r="828" spans="1:24" ht="24.75" customHeight="1" x14ac:dyDescent="0.3">
      <c r="A828" s="11"/>
      <c r="B828" s="6"/>
      <c r="C828" s="6"/>
      <c r="D828" s="7"/>
      <c r="E828" s="7"/>
      <c r="F828" s="8"/>
      <c r="G828" s="8"/>
      <c r="H828" s="8"/>
      <c r="I828" s="93"/>
      <c r="J828" s="93"/>
      <c r="K828" s="91"/>
      <c r="L828" s="94"/>
      <c r="M828" s="94"/>
      <c r="N828" s="101"/>
      <c r="O828" s="101"/>
      <c r="P828" s="92"/>
      <c r="Q828" s="92"/>
      <c r="R828" s="92"/>
      <c r="S828" s="92"/>
      <c r="T828" s="92"/>
      <c r="U828" s="92"/>
      <c r="V828" s="92"/>
      <c r="W828" s="92"/>
      <c r="X828" s="92"/>
    </row>
    <row r="829" spans="1:24" ht="24.75" customHeight="1" x14ac:dyDescent="0.3">
      <c r="A829" s="11"/>
      <c r="B829" s="6"/>
      <c r="C829" s="6"/>
      <c r="D829" s="7"/>
      <c r="E829" s="7"/>
      <c r="F829" s="8"/>
      <c r="G829" s="8"/>
      <c r="H829" s="8"/>
      <c r="I829" s="93"/>
      <c r="J829" s="93"/>
      <c r="K829" s="91"/>
      <c r="L829" s="94"/>
      <c r="M829" s="94"/>
      <c r="N829" s="101"/>
      <c r="O829" s="101"/>
      <c r="P829" s="92"/>
      <c r="Q829" s="92"/>
      <c r="R829" s="92"/>
      <c r="S829" s="92"/>
      <c r="T829" s="92"/>
      <c r="U829" s="92"/>
      <c r="V829" s="92"/>
      <c r="W829" s="92"/>
      <c r="X829" s="92"/>
    </row>
    <row r="830" spans="1:24" ht="24.75" customHeight="1" x14ac:dyDescent="0.3">
      <c r="A830" s="11"/>
      <c r="B830" s="6"/>
      <c r="C830" s="6"/>
      <c r="D830" s="7"/>
      <c r="E830" s="7"/>
      <c r="F830" s="8"/>
      <c r="G830" s="8"/>
      <c r="H830" s="8"/>
      <c r="I830" s="93"/>
      <c r="J830" s="93"/>
      <c r="K830" s="91"/>
      <c r="L830" s="94"/>
      <c r="M830" s="94"/>
      <c r="N830" s="101"/>
      <c r="O830" s="101"/>
      <c r="P830" s="92"/>
      <c r="Q830" s="92"/>
      <c r="R830" s="92"/>
      <c r="S830" s="92"/>
      <c r="T830" s="92"/>
      <c r="U830" s="92"/>
      <c r="V830" s="92"/>
      <c r="W830" s="92"/>
      <c r="X830" s="92"/>
    </row>
    <row r="831" spans="1:24" ht="24.75" customHeight="1" x14ac:dyDescent="0.3">
      <c r="A831" s="11"/>
      <c r="B831" s="6"/>
      <c r="C831" s="6"/>
      <c r="D831" s="7"/>
      <c r="E831" s="7"/>
      <c r="F831" s="8"/>
      <c r="G831" s="8"/>
      <c r="H831" s="8"/>
      <c r="I831" s="93"/>
      <c r="J831" s="93"/>
      <c r="K831" s="91"/>
      <c r="L831" s="94"/>
      <c r="M831" s="94"/>
      <c r="N831" s="101"/>
      <c r="O831" s="101"/>
      <c r="P831" s="92"/>
      <c r="Q831" s="92"/>
      <c r="R831" s="92"/>
      <c r="S831" s="92"/>
      <c r="T831" s="92"/>
      <c r="U831" s="92"/>
      <c r="V831" s="92"/>
      <c r="W831" s="92"/>
      <c r="X831" s="92"/>
    </row>
    <row r="832" spans="1:24" ht="24.75" customHeight="1" x14ac:dyDescent="0.3">
      <c r="A832" s="11"/>
      <c r="B832" s="6"/>
      <c r="C832" s="6"/>
      <c r="D832" s="7"/>
      <c r="E832" s="7"/>
      <c r="F832" s="8"/>
      <c r="G832" s="8"/>
      <c r="H832" s="8"/>
      <c r="I832" s="93"/>
      <c r="J832" s="93"/>
      <c r="K832" s="91"/>
      <c r="L832" s="94"/>
      <c r="M832" s="94"/>
      <c r="N832" s="101"/>
      <c r="O832" s="101"/>
      <c r="P832" s="92"/>
      <c r="Q832" s="92"/>
      <c r="R832" s="92"/>
      <c r="S832" s="92"/>
      <c r="T832" s="92"/>
      <c r="U832" s="92"/>
      <c r="V832" s="92"/>
      <c r="W832" s="92"/>
      <c r="X832" s="92"/>
    </row>
    <row r="833" spans="1:24" ht="24.75" customHeight="1" x14ac:dyDescent="0.3">
      <c r="A833" s="11"/>
      <c r="B833" s="6"/>
      <c r="C833" s="6"/>
      <c r="D833" s="7"/>
      <c r="E833" s="7"/>
      <c r="F833" s="8"/>
      <c r="G833" s="8"/>
      <c r="H833" s="8"/>
      <c r="I833" s="93"/>
      <c r="J833" s="93"/>
      <c r="K833" s="91"/>
      <c r="L833" s="94"/>
      <c r="M833" s="94"/>
      <c r="N833" s="101"/>
      <c r="O833" s="101"/>
      <c r="P833" s="92"/>
      <c r="Q833" s="92"/>
      <c r="R833" s="92"/>
      <c r="S833" s="92"/>
      <c r="T833" s="92"/>
      <c r="U833" s="92"/>
      <c r="V833" s="92"/>
      <c r="W833" s="92"/>
      <c r="X833" s="92"/>
    </row>
    <row r="834" spans="1:24" ht="24.75" customHeight="1" x14ac:dyDescent="0.3">
      <c r="A834" s="11"/>
      <c r="B834" s="6"/>
      <c r="C834" s="6"/>
      <c r="D834" s="7"/>
      <c r="E834" s="7"/>
      <c r="F834" s="8"/>
      <c r="G834" s="8"/>
      <c r="H834" s="8"/>
      <c r="I834" s="93"/>
      <c r="J834" s="93"/>
      <c r="K834" s="91"/>
      <c r="L834" s="94"/>
      <c r="M834" s="94"/>
      <c r="N834" s="101"/>
      <c r="O834" s="101"/>
      <c r="P834" s="92"/>
      <c r="Q834" s="92"/>
      <c r="R834" s="92"/>
      <c r="S834" s="92"/>
      <c r="T834" s="92"/>
      <c r="U834" s="92"/>
      <c r="V834" s="92"/>
      <c r="W834" s="92"/>
      <c r="X834" s="92"/>
    </row>
    <row r="835" spans="1:24" ht="24.75" customHeight="1" x14ac:dyDescent="0.3">
      <c r="A835" s="11"/>
      <c r="B835" s="6"/>
      <c r="C835" s="6"/>
      <c r="D835" s="7"/>
      <c r="E835" s="7"/>
      <c r="F835" s="8"/>
      <c r="G835" s="8"/>
      <c r="H835" s="8"/>
      <c r="I835" s="93"/>
      <c r="J835" s="93"/>
      <c r="K835" s="91"/>
      <c r="L835" s="94"/>
      <c r="M835" s="94"/>
      <c r="N835" s="101"/>
      <c r="O835" s="101"/>
      <c r="P835" s="92"/>
      <c r="Q835" s="92"/>
      <c r="R835" s="92"/>
      <c r="S835" s="92"/>
      <c r="T835" s="92"/>
      <c r="U835" s="92"/>
      <c r="V835" s="92"/>
      <c r="W835" s="92"/>
      <c r="X835" s="92"/>
    </row>
    <row r="836" spans="1:24" ht="24.75" customHeight="1" x14ac:dyDescent="0.3">
      <c r="A836" s="11"/>
      <c r="B836" s="6"/>
      <c r="C836" s="6"/>
      <c r="D836" s="7"/>
      <c r="E836" s="7"/>
      <c r="F836" s="8"/>
      <c r="G836" s="8"/>
      <c r="H836" s="8"/>
      <c r="I836" s="93"/>
      <c r="J836" s="93"/>
      <c r="K836" s="91"/>
      <c r="L836" s="94"/>
      <c r="M836" s="94"/>
      <c r="N836" s="101"/>
      <c r="O836" s="101"/>
      <c r="P836" s="92"/>
      <c r="Q836" s="92"/>
      <c r="R836" s="92"/>
      <c r="S836" s="92"/>
      <c r="T836" s="92"/>
      <c r="U836" s="92"/>
      <c r="V836" s="92"/>
      <c r="W836" s="92"/>
      <c r="X836" s="92"/>
    </row>
    <row r="837" spans="1:24" ht="24.75" customHeight="1" x14ac:dyDescent="0.3">
      <c r="A837" s="11"/>
      <c r="B837" s="6"/>
      <c r="C837" s="6"/>
      <c r="D837" s="7"/>
      <c r="E837" s="7"/>
      <c r="F837" s="8"/>
      <c r="G837" s="8"/>
      <c r="H837" s="8"/>
      <c r="I837" s="93"/>
      <c r="J837" s="93"/>
      <c r="K837" s="91"/>
      <c r="L837" s="94"/>
      <c r="M837" s="94"/>
      <c r="N837" s="101"/>
      <c r="O837" s="101"/>
      <c r="P837" s="92"/>
      <c r="Q837" s="92"/>
      <c r="R837" s="92"/>
      <c r="S837" s="92"/>
      <c r="T837" s="92"/>
      <c r="U837" s="92"/>
      <c r="V837" s="92"/>
      <c r="W837" s="92"/>
      <c r="X837" s="92"/>
    </row>
    <row r="838" spans="1:24" ht="24.75" customHeight="1" x14ac:dyDescent="0.3">
      <c r="A838" s="11"/>
      <c r="B838" s="6"/>
      <c r="C838" s="6"/>
      <c r="D838" s="7"/>
      <c r="E838" s="7"/>
      <c r="F838" s="8"/>
      <c r="G838" s="8"/>
      <c r="H838" s="8"/>
      <c r="I838" s="93"/>
      <c r="J838" s="93"/>
      <c r="K838" s="91"/>
      <c r="L838" s="94"/>
      <c r="M838" s="94"/>
      <c r="N838" s="101"/>
      <c r="O838" s="101"/>
      <c r="P838" s="92"/>
      <c r="Q838" s="92"/>
      <c r="R838" s="92"/>
      <c r="S838" s="92"/>
      <c r="T838" s="92"/>
      <c r="U838" s="92"/>
      <c r="V838" s="92"/>
      <c r="W838" s="92"/>
      <c r="X838" s="92"/>
    </row>
    <row r="839" spans="1:24" ht="24.75" customHeight="1" x14ac:dyDescent="0.3">
      <c r="A839" s="11"/>
      <c r="B839" s="6"/>
      <c r="C839" s="6"/>
      <c r="D839" s="7"/>
      <c r="E839" s="7"/>
      <c r="F839" s="8"/>
      <c r="G839" s="8"/>
      <c r="H839" s="8"/>
      <c r="I839" s="93"/>
      <c r="J839" s="93"/>
      <c r="K839" s="91"/>
      <c r="L839" s="94"/>
      <c r="M839" s="94"/>
      <c r="N839" s="101"/>
      <c r="O839" s="101"/>
      <c r="P839" s="92"/>
      <c r="Q839" s="92"/>
      <c r="R839" s="92"/>
      <c r="S839" s="92"/>
      <c r="T839" s="92"/>
      <c r="U839" s="92"/>
      <c r="V839" s="92"/>
      <c r="W839" s="92"/>
      <c r="X839" s="92"/>
    </row>
    <row r="840" spans="1:24" ht="24.75" customHeight="1" x14ac:dyDescent="0.3">
      <c r="A840" s="11"/>
      <c r="B840" s="6"/>
      <c r="C840" s="6"/>
      <c r="D840" s="7"/>
      <c r="E840" s="7"/>
      <c r="F840" s="8"/>
      <c r="G840" s="8"/>
      <c r="H840" s="8"/>
      <c r="I840" s="93"/>
      <c r="J840" s="93"/>
      <c r="K840" s="91"/>
      <c r="L840" s="94"/>
      <c r="M840" s="94"/>
      <c r="N840" s="101"/>
      <c r="O840" s="101"/>
      <c r="P840" s="92"/>
      <c r="Q840" s="92"/>
      <c r="R840" s="92"/>
      <c r="S840" s="92"/>
      <c r="T840" s="92"/>
      <c r="U840" s="92"/>
      <c r="V840" s="92"/>
      <c r="W840" s="92"/>
      <c r="X840" s="92"/>
    </row>
    <row r="841" spans="1:24" ht="24.75" customHeight="1" x14ac:dyDescent="0.3">
      <c r="A841" s="11"/>
      <c r="B841" s="6"/>
      <c r="C841" s="6"/>
      <c r="D841" s="7"/>
      <c r="E841" s="7"/>
      <c r="F841" s="8"/>
      <c r="G841" s="8"/>
      <c r="H841" s="8"/>
      <c r="I841" s="93"/>
      <c r="J841" s="93"/>
      <c r="K841" s="91"/>
      <c r="L841" s="94"/>
      <c r="M841" s="94"/>
      <c r="N841" s="101"/>
      <c r="O841" s="101"/>
      <c r="P841" s="92"/>
      <c r="Q841" s="92"/>
      <c r="R841" s="92"/>
      <c r="S841" s="92"/>
      <c r="T841" s="92"/>
      <c r="U841" s="92"/>
      <c r="V841" s="92"/>
      <c r="W841" s="92"/>
      <c r="X841" s="92"/>
    </row>
    <row r="842" spans="1:24" ht="24.75" customHeight="1" x14ac:dyDescent="0.3">
      <c r="A842" s="11"/>
      <c r="B842" s="6"/>
      <c r="C842" s="6"/>
      <c r="D842" s="7"/>
      <c r="E842" s="7"/>
      <c r="F842" s="8"/>
      <c r="G842" s="8"/>
      <c r="H842" s="8"/>
      <c r="I842" s="93"/>
      <c r="J842" s="93"/>
      <c r="K842" s="91"/>
      <c r="L842" s="94"/>
      <c r="M842" s="94"/>
      <c r="N842" s="101"/>
      <c r="O842" s="101"/>
      <c r="P842" s="92"/>
      <c r="Q842" s="92"/>
      <c r="R842" s="92"/>
      <c r="S842" s="92"/>
      <c r="T842" s="92"/>
      <c r="U842" s="92"/>
      <c r="V842" s="92"/>
      <c r="W842" s="92"/>
      <c r="X842" s="92"/>
    </row>
    <row r="843" spans="1:24" ht="24.75" customHeight="1" x14ac:dyDescent="0.3">
      <c r="A843" s="11"/>
      <c r="B843" s="6"/>
      <c r="C843" s="6"/>
      <c r="D843" s="7"/>
      <c r="E843" s="7"/>
      <c r="F843" s="8"/>
      <c r="G843" s="8"/>
      <c r="H843" s="8"/>
      <c r="I843" s="93"/>
      <c r="J843" s="93"/>
      <c r="K843" s="91"/>
      <c r="L843" s="94"/>
      <c r="M843" s="94"/>
      <c r="N843" s="101"/>
      <c r="O843" s="101"/>
      <c r="P843" s="92"/>
      <c r="Q843" s="92"/>
      <c r="R843" s="92"/>
      <c r="S843" s="92"/>
      <c r="T843" s="92"/>
      <c r="U843" s="92"/>
      <c r="V843" s="92"/>
      <c r="W843" s="92"/>
      <c r="X843" s="92"/>
    </row>
    <row r="844" spans="1:24" ht="24.75" customHeight="1" x14ac:dyDescent="0.3">
      <c r="A844" s="11"/>
      <c r="B844" s="6"/>
      <c r="C844" s="6"/>
      <c r="D844" s="7"/>
      <c r="E844" s="7"/>
      <c r="F844" s="8"/>
      <c r="G844" s="8"/>
      <c r="H844" s="8"/>
      <c r="I844" s="93"/>
      <c r="J844" s="93"/>
      <c r="K844" s="91"/>
      <c r="L844" s="94"/>
      <c r="M844" s="94"/>
      <c r="N844" s="101"/>
      <c r="O844" s="101"/>
      <c r="P844" s="92"/>
      <c r="Q844" s="92"/>
      <c r="R844" s="92"/>
      <c r="S844" s="92"/>
      <c r="T844" s="92"/>
      <c r="U844" s="92"/>
      <c r="V844" s="92"/>
      <c r="W844" s="92"/>
      <c r="X844" s="92"/>
    </row>
    <row r="845" spans="1:24" ht="24.75" customHeight="1" x14ac:dyDescent="0.3">
      <c r="A845" s="11"/>
      <c r="B845" s="6"/>
      <c r="C845" s="6"/>
      <c r="D845" s="7"/>
      <c r="E845" s="7"/>
      <c r="F845" s="8"/>
      <c r="G845" s="8"/>
      <c r="H845" s="8"/>
      <c r="I845" s="93"/>
      <c r="J845" s="93"/>
      <c r="K845" s="91"/>
      <c r="L845" s="94"/>
      <c r="M845" s="94"/>
      <c r="N845" s="101"/>
      <c r="O845" s="101"/>
      <c r="P845" s="92"/>
      <c r="Q845" s="92"/>
      <c r="R845" s="92"/>
      <c r="S845" s="92"/>
      <c r="T845" s="92"/>
      <c r="U845" s="92"/>
      <c r="V845" s="92"/>
      <c r="W845" s="92"/>
      <c r="X845" s="92"/>
    </row>
    <row r="846" spans="1:24" ht="24.75" customHeight="1" x14ac:dyDescent="0.3">
      <c r="A846" s="11"/>
      <c r="B846" s="6"/>
      <c r="C846" s="6"/>
      <c r="D846" s="7"/>
      <c r="E846" s="7"/>
      <c r="F846" s="8"/>
      <c r="G846" s="8"/>
      <c r="H846" s="8"/>
      <c r="I846" s="93"/>
      <c r="J846" s="93"/>
      <c r="K846" s="91"/>
      <c r="L846" s="94"/>
      <c r="M846" s="94"/>
      <c r="N846" s="101"/>
      <c r="O846" s="101"/>
      <c r="P846" s="92"/>
      <c r="Q846" s="92"/>
      <c r="R846" s="92"/>
      <c r="S846" s="92"/>
      <c r="T846" s="92"/>
      <c r="U846" s="92"/>
      <c r="V846" s="92"/>
      <c r="W846" s="92"/>
      <c r="X846" s="92"/>
    </row>
    <row r="847" spans="1:24" ht="24.75" customHeight="1" x14ac:dyDescent="0.3">
      <c r="A847" s="11"/>
      <c r="B847" s="6"/>
      <c r="C847" s="6"/>
      <c r="D847" s="7"/>
      <c r="E847" s="7"/>
      <c r="F847" s="8"/>
      <c r="G847" s="8"/>
      <c r="H847" s="8"/>
      <c r="I847" s="93"/>
      <c r="J847" s="93"/>
      <c r="K847" s="91"/>
      <c r="L847" s="94"/>
      <c r="M847" s="94"/>
      <c r="N847" s="101"/>
      <c r="O847" s="101"/>
      <c r="P847" s="92"/>
      <c r="Q847" s="92"/>
      <c r="R847" s="92"/>
      <c r="S847" s="92"/>
      <c r="T847" s="92"/>
      <c r="U847" s="92"/>
      <c r="V847" s="92"/>
      <c r="W847" s="92"/>
      <c r="X847" s="92"/>
    </row>
    <row r="848" spans="1:24" ht="24.75" customHeight="1" x14ac:dyDescent="0.3">
      <c r="A848" s="11"/>
      <c r="B848" s="6"/>
      <c r="C848" s="6"/>
      <c r="D848" s="7"/>
      <c r="E848" s="7"/>
      <c r="F848" s="8"/>
      <c r="G848" s="8"/>
      <c r="H848" s="8"/>
      <c r="I848" s="93"/>
      <c r="J848" s="93"/>
      <c r="K848" s="91"/>
      <c r="L848" s="94"/>
      <c r="M848" s="94"/>
      <c r="N848" s="101"/>
      <c r="O848" s="101"/>
      <c r="P848" s="92"/>
      <c r="Q848" s="92"/>
      <c r="R848" s="92"/>
      <c r="S848" s="92"/>
      <c r="T848" s="92"/>
      <c r="U848" s="92"/>
      <c r="V848" s="92"/>
      <c r="W848" s="92"/>
      <c r="X848" s="92"/>
    </row>
    <row r="849" spans="1:24" ht="24.75" customHeight="1" x14ac:dyDescent="0.3">
      <c r="A849" s="11"/>
      <c r="B849" s="6"/>
      <c r="C849" s="6"/>
      <c r="D849" s="7"/>
      <c r="E849" s="7"/>
      <c r="F849" s="8"/>
      <c r="G849" s="8"/>
      <c r="H849" s="8"/>
      <c r="I849" s="93"/>
      <c r="J849" s="93"/>
      <c r="K849" s="91"/>
      <c r="L849" s="94"/>
      <c r="M849" s="94"/>
      <c r="N849" s="101"/>
      <c r="O849" s="101"/>
      <c r="P849" s="92"/>
      <c r="Q849" s="92"/>
      <c r="R849" s="92"/>
      <c r="S849" s="92"/>
      <c r="T849" s="92"/>
      <c r="U849" s="92"/>
      <c r="V849" s="92"/>
      <c r="W849" s="92"/>
      <c r="X849" s="92"/>
    </row>
    <row r="850" spans="1:24" ht="24.75" customHeight="1" x14ac:dyDescent="0.3">
      <c r="A850" s="11"/>
      <c r="B850" s="6"/>
      <c r="C850" s="6"/>
      <c r="D850" s="7"/>
      <c r="E850" s="7"/>
      <c r="F850" s="8"/>
      <c r="G850" s="8"/>
      <c r="H850" s="8"/>
      <c r="I850" s="93"/>
      <c r="J850" s="93"/>
      <c r="K850" s="91"/>
      <c r="L850" s="94"/>
      <c r="M850" s="94"/>
      <c r="N850" s="101"/>
      <c r="O850" s="101"/>
      <c r="P850" s="92"/>
      <c r="Q850" s="92"/>
      <c r="R850" s="92"/>
      <c r="S850" s="92"/>
      <c r="T850" s="92"/>
      <c r="U850" s="92"/>
      <c r="V850" s="92"/>
      <c r="W850" s="92"/>
      <c r="X850" s="92"/>
    </row>
    <row r="851" spans="1:24" ht="24.75" customHeight="1" x14ac:dyDescent="0.3">
      <c r="A851" s="11"/>
      <c r="B851" s="6"/>
      <c r="C851" s="6"/>
      <c r="D851" s="7"/>
      <c r="E851" s="7"/>
      <c r="F851" s="8"/>
      <c r="G851" s="8"/>
      <c r="H851" s="8"/>
      <c r="I851" s="93"/>
      <c r="J851" s="93"/>
      <c r="K851" s="91"/>
      <c r="L851" s="94"/>
      <c r="M851" s="94"/>
      <c r="N851" s="101"/>
      <c r="O851" s="101"/>
      <c r="P851" s="92"/>
      <c r="Q851" s="92"/>
      <c r="R851" s="92"/>
      <c r="S851" s="92"/>
      <c r="T851" s="92"/>
      <c r="U851" s="92"/>
      <c r="V851" s="92"/>
      <c r="W851" s="92"/>
      <c r="X851" s="92"/>
    </row>
    <row r="852" spans="1:24" ht="24.75" customHeight="1" x14ac:dyDescent="0.3">
      <c r="A852" s="11"/>
      <c r="B852" s="6"/>
      <c r="C852" s="6"/>
      <c r="D852" s="7"/>
      <c r="E852" s="7"/>
      <c r="F852" s="8"/>
      <c r="G852" s="8"/>
      <c r="H852" s="8"/>
      <c r="I852" s="93"/>
      <c r="J852" s="93"/>
      <c r="K852" s="91"/>
      <c r="L852" s="94"/>
      <c r="M852" s="94"/>
      <c r="N852" s="101"/>
      <c r="O852" s="101"/>
      <c r="P852" s="92"/>
      <c r="Q852" s="92"/>
      <c r="R852" s="92"/>
      <c r="S852" s="92"/>
      <c r="T852" s="92"/>
      <c r="U852" s="92"/>
      <c r="V852" s="92"/>
      <c r="W852" s="92"/>
      <c r="X852" s="92"/>
    </row>
    <row r="853" spans="1:24" ht="24.75" customHeight="1" x14ac:dyDescent="0.3">
      <c r="A853" s="11"/>
      <c r="B853" s="6"/>
      <c r="C853" s="6"/>
      <c r="D853" s="7"/>
      <c r="E853" s="7"/>
      <c r="F853" s="8"/>
      <c r="G853" s="8"/>
      <c r="H853" s="8"/>
      <c r="I853" s="93"/>
      <c r="J853" s="93"/>
      <c r="K853" s="91"/>
      <c r="L853" s="94"/>
      <c r="M853" s="94"/>
      <c r="N853" s="101"/>
      <c r="O853" s="101"/>
      <c r="P853" s="92"/>
      <c r="Q853" s="92"/>
      <c r="R853" s="92"/>
      <c r="S853" s="92"/>
      <c r="T853" s="92"/>
      <c r="U853" s="92"/>
      <c r="V853" s="92"/>
      <c r="W853" s="92"/>
      <c r="X853" s="92"/>
    </row>
    <row r="854" spans="1:24" ht="24.75" customHeight="1" x14ac:dyDescent="0.3">
      <c r="A854" s="11"/>
      <c r="B854" s="6"/>
      <c r="C854" s="6"/>
      <c r="D854" s="7"/>
      <c r="E854" s="7"/>
      <c r="F854" s="8"/>
      <c r="G854" s="8"/>
      <c r="H854" s="8"/>
      <c r="I854" s="93"/>
      <c r="J854" s="93"/>
      <c r="K854" s="91"/>
      <c r="L854" s="94"/>
      <c r="M854" s="94"/>
      <c r="N854" s="101"/>
      <c r="O854" s="101"/>
      <c r="P854" s="92"/>
      <c r="Q854" s="92"/>
      <c r="R854" s="92"/>
      <c r="S854" s="92"/>
      <c r="T854" s="92"/>
      <c r="U854" s="92"/>
      <c r="V854" s="92"/>
      <c r="W854" s="92"/>
      <c r="X854" s="92"/>
    </row>
    <row r="855" spans="1:24" ht="24.75" customHeight="1" x14ac:dyDescent="0.3">
      <c r="A855" s="11"/>
      <c r="B855" s="6"/>
      <c r="C855" s="6"/>
      <c r="D855" s="7"/>
      <c r="E855" s="7"/>
      <c r="F855" s="8"/>
      <c r="G855" s="8"/>
      <c r="H855" s="8"/>
      <c r="I855" s="93"/>
      <c r="J855" s="93"/>
      <c r="K855" s="91"/>
      <c r="L855" s="94"/>
      <c r="M855" s="94"/>
      <c r="N855" s="101"/>
      <c r="O855" s="101"/>
      <c r="P855" s="92"/>
      <c r="Q855" s="92"/>
      <c r="R855" s="92"/>
      <c r="S855" s="92"/>
      <c r="T855" s="92"/>
      <c r="U855" s="92"/>
      <c r="V855" s="92"/>
      <c r="W855" s="92"/>
      <c r="X855" s="92"/>
    </row>
    <row r="856" spans="1:24" ht="24.75" customHeight="1" x14ac:dyDescent="0.3">
      <c r="A856" s="11"/>
      <c r="B856" s="6"/>
      <c r="C856" s="6"/>
      <c r="D856" s="7"/>
      <c r="E856" s="7"/>
      <c r="F856" s="8"/>
      <c r="G856" s="8"/>
      <c r="H856" s="8"/>
      <c r="I856" s="93"/>
      <c r="J856" s="93"/>
      <c r="K856" s="91"/>
      <c r="L856" s="94"/>
      <c r="M856" s="94"/>
      <c r="N856" s="101"/>
      <c r="O856" s="101"/>
      <c r="P856" s="92"/>
      <c r="Q856" s="92"/>
      <c r="R856" s="92"/>
      <c r="S856" s="92"/>
      <c r="T856" s="92"/>
      <c r="U856" s="92"/>
      <c r="V856" s="92"/>
      <c r="W856" s="92"/>
      <c r="X856" s="92"/>
    </row>
    <row r="857" spans="1:24" ht="24.75" customHeight="1" x14ac:dyDescent="0.3">
      <c r="A857" s="11"/>
      <c r="B857" s="6"/>
      <c r="C857" s="6"/>
      <c r="D857" s="7"/>
      <c r="E857" s="7"/>
      <c r="F857" s="8"/>
      <c r="G857" s="8"/>
      <c r="H857" s="8"/>
      <c r="I857" s="93"/>
      <c r="J857" s="93"/>
      <c r="K857" s="91"/>
      <c r="L857" s="94"/>
      <c r="M857" s="94"/>
      <c r="N857" s="101"/>
      <c r="O857" s="101"/>
      <c r="P857" s="92"/>
      <c r="Q857" s="92"/>
      <c r="R857" s="92"/>
      <c r="S857" s="92"/>
      <c r="T857" s="92"/>
      <c r="U857" s="92"/>
      <c r="V857" s="92"/>
      <c r="W857" s="92"/>
      <c r="X857" s="92"/>
    </row>
    <row r="858" spans="1:24" ht="24.75" customHeight="1" x14ac:dyDescent="0.3">
      <c r="A858" s="11"/>
      <c r="B858" s="6"/>
      <c r="C858" s="6"/>
      <c r="D858" s="7"/>
      <c r="E858" s="7"/>
      <c r="F858" s="8"/>
      <c r="G858" s="8"/>
      <c r="H858" s="8"/>
      <c r="I858" s="93"/>
      <c r="J858" s="93"/>
      <c r="K858" s="91"/>
      <c r="L858" s="94"/>
      <c r="M858" s="94"/>
      <c r="N858" s="101"/>
      <c r="O858" s="101"/>
      <c r="P858" s="92"/>
      <c r="Q858" s="92"/>
      <c r="R858" s="92"/>
      <c r="S858" s="92"/>
      <c r="T858" s="92"/>
      <c r="U858" s="92"/>
      <c r="V858" s="92"/>
      <c r="W858" s="92"/>
      <c r="X858" s="92"/>
    </row>
    <row r="859" spans="1:24" ht="24.75" customHeight="1" x14ac:dyDescent="0.3">
      <c r="A859" s="11"/>
      <c r="B859" s="6"/>
      <c r="C859" s="6"/>
      <c r="D859" s="7"/>
      <c r="E859" s="7"/>
      <c r="F859" s="8"/>
      <c r="G859" s="8"/>
      <c r="H859" s="8"/>
      <c r="I859" s="93"/>
      <c r="J859" s="93"/>
      <c r="K859" s="91"/>
      <c r="L859" s="94"/>
      <c r="M859" s="94"/>
      <c r="N859" s="101"/>
      <c r="O859" s="101"/>
      <c r="P859" s="92"/>
      <c r="Q859" s="92"/>
      <c r="R859" s="92"/>
      <c r="S859" s="92"/>
      <c r="T859" s="92"/>
      <c r="U859" s="92"/>
      <c r="V859" s="92"/>
      <c r="W859" s="92"/>
      <c r="X859" s="92"/>
    </row>
    <row r="860" spans="1:24" ht="24.75" customHeight="1" x14ac:dyDescent="0.3">
      <c r="A860" s="11"/>
      <c r="B860" s="6"/>
      <c r="C860" s="6"/>
      <c r="D860" s="7"/>
      <c r="E860" s="7"/>
      <c r="F860" s="8"/>
      <c r="G860" s="8"/>
      <c r="H860" s="8"/>
      <c r="I860" s="93"/>
      <c r="J860" s="93"/>
      <c r="K860" s="91"/>
      <c r="L860" s="94"/>
      <c r="M860" s="94"/>
      <c r="N860" s="101"/>
      <c r="O860" s="101"/>
      <c r="P860" s="92"/>
      <c r="Q860" s="92"/>
      <c r="R860" s="92"/>
      <c r="S860" s="92"/>
      <c r="T860" s="92"/>
      <c r="U860" s="92"/>
      <c r="V860" s="92"/>
      <c r="W860" s="92"/>
      <c r="X860" s="92"/>
    </row>
    <row r="861" spans="1:24" ht="24.75" customHeight="1" x14ac:dyDescent="0.3">
      <c r="A861" s="11"/>
      <c r="B861" s="6"/>
      <c r="C861" s="6"/>
      <c r="D861" s="7"/>
      <c r="E861" s="7"/>
      <c r="F861" s="8"/>
      <c r="G861" s="8"/>
      <c r="H861" s="8"/>
      <c r="I861" s="93"/>
      <c r="J861" s="93"/>
      <c r="K861" s="91"/>
      <c r="L861" s="94"/>
      <c r="M861" s="94"/>
      <c r="N861" s="101"/>
      <c r="O861" s="101"/>
      <c r="P861" s="92"/>
      <c r="Q861" s="92"/>
      <c r="R861" s="92"/>
      <c r="S861" s="92"/>
      <c r="T861" s="92"/>
      <c r="U861" s="92"/>
      <c r="V861" s="92"/>
      <c r="W861" s="92"/>
      <c r="X861" s="92"/>
    </row>
    <row r="862" spans="1:24" ht="24.75" customHeight="1" x14ac:dyDescent="0.3">
      <c r="A862" s="11"/>
      <c r="B862" s="6"/>
      <c r="C862" s="6"/>
      <c r="D862" s="7"/>
      <c r="E862" s="7"/>
      <c r="F862" s="8"/>
      <c r="G862" s="8"/>
      <c r="H862" s="8"/>
      <c r="I862" s="93"/>
      <c r="J862" s="93"/>
      <c r="K862" s="91"/>
      <c r="L862" s="94"/>
      <c r="M862" s="94"/>
      <c r="N862" s="101"/>
      <c r="O862" s="101"/>
      <c r="P862" s="92"/>
      <c r="Q862" s="92"/>
      <c r="R862" s="92"/>
      <c r="S862" s="92"/>
      <c r="T862" s="92"/>
      <c r="U862" s="92"/>
      <c r="V862" s="92"/>
      <c r="W862" s="92"/>
      <c r="X862" s="92"/>
    </row>
    <row r="863" spans="1:24" ht="24.75" customHeight="1" x14ac:dyDescent="0.3">
      <c r="A863" s="11"/>
      <c r="B863" s="6"/>
      <c r="C863" s="6"/>
      <c r="D863" s="7"/>
      <c r="E863" s="7"/>
      <c r="F863" s="8"/>
      <c r="G863" s="8"/>
      <c r="H863" s="8"/>
      <c r="I863" s="93"/>
      <c r="J863" s="93"/>
      <c r="K863" s="91"/>
      <c r="L863" s="94"/>
      <c r="M863" s="94"/>
      <c r="N863" s="101"/>
      <c r="O863" s="101"/>
      <c r="P863" s="92"/>
      <c r="Q863" s="92"/>
      <c r="R863" s="92"/>
      <c r="S863" s="92"/>
      <c r="T863" s="92"/>
      <c r="U863" s="92"/>
      <c r="V863" s="92"/>
      <c r="W863" s="92"/>
      <c r="X863" s="92"/>
    </row>
    <row r="864" spans="1:24" ht="24.75" customHeight="1" x14ac:dyDescent="0.3">
      <c r="A864" s="11"/>
      <c r="B864" s="6"/>
      <c r="C864" s="6"/>
      <c r="D864" s="7"/>
      <c r="E864" s="7"/>
      <c r="F864" s="8"/>
      <c r="G864" s="8"/>
      <c r="H864" s="8"/>
      <c r="I864" s="93"/>
      <c r="J864" s="93"/>
      <c r="K864" s="91"/>
      <c r="L864" s="94"/>
      <c r="M864" s="94"/>
      <c r="N864" s="101"/>
      <c r="O864" s="101"/>
      <c r="P864" s="92"/>
      <c r="Q864" s="92"/>
      <c r="R864" s="92"/>
      <c r="S864" s="92"/>
      <c r="T864" s="92"/>
      <c r="U864" s="92"/>
      <c r="V864" s="92"/>
      <c r="W864" s="92"/>
      <c r="X864" s="92"/>
    </row>
    <row r="865" spans="1:24" ht="24.75" customHeight="1" x14ac:dyDescent="0.3">
      <c r="A865" s="11"/>
      <c r="B865" s="6"/>
      <c r="C865" s="6"/>
      <c r="D865" s="7"/>
      <c r="E865" s="7"/>
      <c r="F865" s="8"/>
      <c r="G865" s="8"/>
      <c r="H865" s="8"/>
      <c r="I865" s="93"/>
      <c r="J865" s="93"/>
      <c r="K865" s="91"/>
      <c r="L865" s="94"/>
      <c r="M865" s="94"/>
      <c r="N865" s="101"/>
      <c r="O865" s="101"/>
      <c r="P865" s="92"/>
      <c r="Q865" s="92"/>
      <c r="R865" s="92"/>
      <c r="S865" s="92"/>
      <c r="T865" s="92"/>
      <c r="U865" s="92"/>
      <c r="V865" s="92"/>
      <c r="W865" s="92"/>
      <c r="X865" s="92"/>
    </row>
    <row r="866" spans="1:24" ht="24.75" customHeight="1" x14ac:dyDescent="0.3">
      <c r="A866" s="11"/>
      <c r="B866" s="6"/>
      <c r="C866" s="6"/>
      <c r="D866" s="7"/>
      <c r="E866" s="7"/>
      <c r="F866" s="8"/>
      <c r="G866" s="8"/>
      <c r="H866" s="8"/>
      <c r="I866" s="93"/>
      <c r="J866" s="93"/>
      <c r="K866" s="91"/>
      <c r="L866" s="94"/>
      <c r="M866" s="94"/>
      <c r="N866" s="101"/>
      <c r="O866" s="101"/>
      <c r="P866" s="92"/>
      <c r="Q866" s="92"/>
      <c r="R866" s="92"/>
      <c r="S866" s="92"/>
      <c r="T866" s="92"/>
      <c r="U866" s="92"/>
      <c r="V866" s="92"/>
      <c r="W866" s="92"/>
      <c r="X866" s="92"/>
    </row>
    <row r="867" spans="1:24" ht="24.75" customHeight="1" x14ac:dyDescent="0.3">
      <c r="A867" s="11"/>
      <c r="B867" s="6"/>
      <c r="C867" s="6"/>
      <c r="D867" s="7"/>
      <c r="E867" s="7"/>
      <c r="F867" s="8"/>
      <c r="G867" s="8"/>
      <c r="H867" s="8"/>
      <c r="I867" s="93"/>
      <c r="J867" s="93"/>
      <c r="K867" s="91"/>
      <c r="L867" s="94"/>
      <c r="M867" s="94"/>
      <c r="N867" s="101"/>
      <c r="O867" s="101"/>
      <c r="P867" s="92"/>
      <c r="Q867" s="92"/>
      <c r="R867" s="92"/>
      <c r="S867" s="92"/>
      <c r="T867" s="92"/>
      <c r="U867" s="92"/>
      <c r="V867" s="92"/>
      <c r="W867" s="92"/>
      <c r="X867" s="92"/>
    </row>
    <row r="868" spans="1:24" ht="24.75" customHeight="1" x14ac:dyDescent="0.3">
      <c r="A868" s="11"/>
      <c r="B868" s="6"/>
      <c r="C868" s="6"/>
      <c r="D868" s="7"/>
      <c r="E868" s="7"/>
      <c r="F868" s="8"/>
      <c r="G868" s="8"/>
      <c r="H868" s="8"/>
      <c r="I868" s="93"/>
      <c r="J868" s="93"/>
      <c r="K868" s="91"/>
      <c r="L868" s="94"/>
      <c r="M868" s="94"/>
      <c r="N868" s="101"/>
      <c r="O868" s="101"/>
      <c r="P868" s="92"/>
      <c r="Q868" s="92"/>
      <c r="R868" s="92"/>
      <c r="S868" s="92"/>
      <c r="T868" s="92"/>
      <c r="U868" s="92"/>
      <c r="V868" s="92"/>
      <c r="W868" s="92"/>
      <c r="X868" s="92"/>
    </row>
    <row r="869" spans="1:24" ht="24.75" customHeight="1" x14ac:dyDescent="0.3">
      <c r="A869" s="11"/>
      <c r="B869" s="6"/>
      <c r="C869" s="6"/>
      <c r="D869" s="7"/>
      <c r="E869" s="7"/>
      <c r="F869" s="8"/>
      <c r="G869" s="8"/>
      <c r="H869" s="8"/>
      <c r="I869" s="93"/>
      <c r="J869" s="93"/>
      <c r="K869" s="91"/>
      <c r="L869" s="94"/>
      <c r="M869" s="94"/>
      <c r="N869" s="101"/>
      <c r="O869" s="101"/>
      <c r="P869" s="92"/>
      <c r="Q869" s="92"/>
      <c r="R869" s="92"/>
      <c r="S869" s="92"/>
      <c r="T869" s="92"/>
      <c r="U869" s="92"/>
      <c r="V869" s="92"/>
      <c r="W869" s="92"/>
      <c r="X869" s="92"/>
    </row>
    <row r="870" spans="1:24" ht="24.75" customHeight="1" x14ac:dyDescent="0.3">
      <c r="A870" s="11"/>
      <c r="B870" s="6"/>
      <c r="C870" s="6"/>
      <c r="D870" s="7"/>
      <c r="E870" s="7"/>
      <c r="F870" s="8"/>
      <c r="G870" s="8"/>
      <c r="H870" s="8"/>
      <c r="I870" s="93"/>
      <c r="J870" s="93"/>
      <c r="K870" s="91"/>
      <c r="L870" s="94"/>
      <c r="M870" s="94"/>
      <c r="N870" s="101"/>
      <c r="O870" s="101"/>
      <c r="P870" s="92"/>
      <c r="Q870" s="92"/>
      <c r="R870" s="92"/>
      <c r="S870" s="92"/>
      <c r="T870" s="92"/>
      <c r="U870" s="92"/>
      <c r="V870" s="92"/>
      <c r="W870" s="92"/>
      <c r="X870" s="92"/>
    </row>
    <row r="871" spans="1:24" ht="24.75" customHeight="1" x14ac:dyDescent="0.3">
      <c r="A871" s="11"/>
      <c r="B871" s="6"/>
      <c r="C871" s="6"/>
      <c r="D871" s="7"/>
      <c r="E871" s="7"/>
      <c r="F871" s="8"/>
      <c r="G871" s="8"/>
      <c r="H871" s="8"/>
      <c r="I871" s="93"/>
      <c r="J871" s="93"/>
      <c r="K871" s="91"/>
      <c r="L871" s="94"/>
      <c r="M871" s="94"/>
      <c r="N871" s="101"/>
      <c r="O871" s="101"/>
      <c r="P871" s="92"/>
      <c r="Q871" s="92"/>
      <c r="R871" s="92"/>
      <c r="S871" s="92"/>
      <c r="T871" s="92"/>
      <c r="U871" s="92"/>
      <c r="V871" s="92"/>
      <c r="W871" s="92"/>
      <c r="X871" s="92"/>
    </row>
    <row r="872" spans="1:24" ht="24.75" customHeight="1" x14ac:dyDescent="0.3">
      <c r="A872" s="11"/>
      <c r="B872" s="6"/>
      <c r="C872" s="6"/>
      <c r="D872" s="7"/>
      <c r="E872" s="7"/>
      <c r="F872" s="8"/>
      <c r="G872" s="8"/>
      <c r="H872" s="8"/>
      <c r="I872" s="93"/>
      <c r="J872" s="93"/>
      <c r="K872" s="91"/>
      <c r="L872" s="94"/>
      <c r="M872" s="94"/>
      <c r="N872" s="101"/>
      <c r="O872" s="101"/>
      <c r="P872" s="92"/>
      <c r="Q872" s="92"/>
      <c r="R872" s="92"/>
      <c r="S872" s="92"/>
      <c r="T872" s="92"/>
      <c r="U872" s="92"/>
      <c r="V872" s="92"/>
      <c r="W872" s="92"/>
      <c r="X872" s="92"/>
    </row>
    <row r="873" spans="1:24" ht="24.75" customHeight="1" x14ac:dyDescent="0.3">
      <c r="A873" s="11"/>
      <c r="B873" s="6"/>
      <c r="C873" s="6"/>
      <c r="D873" s="7"/>
      <c r="E873" s="7"/>
      <c r="F873" s="8"/>
      <c r="G873" s="8"/>
      <c r="H873" s="8"/>
      <c r="I873" s="93"/>
      <c r="J873" s="93"/>
      <c r="K873" s="91"/>
      <c r="L873" s="94"/>
      <c r="M873" s="94"/>
      <c r="N873" s="101"/>
      <c r="O873" s="101"/>
      <c r="P873" s="92"/>
      <c r="Q873" s="92"/>
      <c r="R873" s="92"/>
      <c r="S873" s="92"/>
      <c r="T873" s="92"/>
      <c r="U873" s="92"/>
      <c r="V873" s="92"/>
      <c r="W873" s="92"/>
      <c r="X873" s="92"/>
    </row>
    <row r="874" spans="1:24" ht="24.75" customHeight="1" x14ac:dyDescent="0.3">
      <c r="A874" s="11"/>
      <c r="B874" s="6"/>
      <c r="C874" s="6"/>
      <c r="D874" s="7"/>
      <c r="E874" s="7"/>
      <c r="F874" s="8"/>
      <c r="G874" s="8"/>
      <c r="H874" s="8"/>
      <c r="I874" s="93"/>
      <c r="J874" s="93"/>
      <c r="K874" s="91"/>
      <c r="L874" s="94"/>
      <c r="M874" s="94"/>
      <c r="N874" s="101"/>
      <c r="O874" s="101"/>
      <c r="P874" s="92"/>
      <c r="Q874" s="92"/>
      <c r="R874" s="92"/>
      <c r="S874" s="92"/>
      <c r="T874" s="92"/>
      <c r="U874" s="92"/>
      <c r="V874" s="92"/>
      <c r="W874" s="92"/>
      <c r="X874" s="92"/>
    </row>
    <row r="875" spans="1:24" ht="24.75" customHeight="1" x14ac:dyDescent="0.3">
      <c r="A875" s="11"/>
      <c r="B875" s="6"/>
      <c r="C875" s="6"/>
      <c r="D875" s="7"/>
      <c r="E875" s="7"/>
      <c r="F875" s="8"/>
      <c r="G875" s="8"/>
      <c r="H875" s="8"/>
      <c r="I875" s="93"/>
      <c r="J875" s="93"/>
      <c r="K875" s="91"/>
      <c r="L875" s="94"/>
      <c r="M875" s="94"/>
      <c r="N875" s="101"/>
      <c r="O875" s="101"/>
      <c r="P875" s="92"/>
      <c r="Q875" s="92"/>
      <c r="R875" s="92"/>
      <c r="S875" s="92"/>
      <c r="T875" s="92"/>
      <c r="U875" s="92"/>
      <c r="V875" s="92"/>
      <c r="W875" s="92"/>
      <c r="X875" s="92"/>
    </row>
    <row r="876" spans="1:24" ht="24.75" customHeight="1" x14ac:dyDescent="0.3">
      <c r="A876" s="11"/>
      <c r="B876" s="6"/>
      <c r="C876" s="6"/>
      <c r="D876" s="7"/>
      <c r="E876" s="7"/>
      <c r="F876" s="8"/>
      <c r="G876" s="8"/>
      <c r="H876" s="8"/>
      <c r="I876" s="93"/>
      <c r="J876" s="93"/>
      <c r="K876" s="91"/>
      <c r="L876" s="94"/>
      <c r="M876" s="94"/>
      <c r="N876" s="101"/>
      <c r="O876" s="101"/>
      <c r="P876" s="92"/>
      <c r="Q876" s="92"/>
      <c r="R876" s="92"/>
      <c r="S876" s="92"/>
      <c r="T876" s="92"/>
      <c r="U876" s="92"/>
      <c r="V876" s="92"/>
      <c r="W876" s="92"/>
      <c r="X876" s="92"/>
    </row>
    <row r="877" spans="1:24" ht="24.75" customHeight="1" x14ac:dyDescent="0.3">
      <c r="A877" s="11"/>
      <c r="B877" s="6"/>
      <c r="C877" s="6"/>
      <c r="D877" s="7"/>
      <c r="E877" s="7"/>
      <c r="F877" s="8"/>
      <c r="G877" s="8"/>
      <c r="H877" s="8"/>
      <c r="I877" s="93"/>
      <c r="J877" s="93"/>
      <c r="K877" s="91"/>
      <c r="L877" s="94"/>
      <c r="M877" s="94"/>
      <c r="N877" s="101"/>
      <c r="O877" s="101"/>
      <c r="P877" s="92"/>
      <c r="Q877" s="92"/>
      <c r="R877" s="92"/>
      <c r="S877" s="92"/>
      <c r="T877" s="92"/>
      <c r="U877" s="92"/>
      <c r="V877" s="92"/>
      <c r="W877" s="92"/>
      <c r="X877" s="92"/>
    </row>
    <row r="878" spans="1:24" ht="24.75" customHeight="1" x14ac:dyDescent="0.3">
      <c r="A878" s="11"/>
      <c r="B878" s="6"/>
      <c r="C878" s="6"/>
      <c r="D878" s="7"/>
      <c r="E878" s="7"/>
      <c r="F878" s="8"/>
      <c r="G878" s="8"/>
      <c r="H878" s="8"/>
      <c r="I878" s="93"/>
      <c r="J878" s="93"/>
      <c r="K878" s="91"/>
      <c r="L878" s="94"/>
      <c r="M878" s="94"/>
      <c r="N878" s="101"/>
      <c r="O878" s="101"/>
      <c r="P878" s="92"/>
      <c r="Q878" s="92"/>
      <c r="R878" s="92"/>
      <c r="S878" s="92"/>
      <c r="T878" s="92"/>
      <c r="U878" s="92"/>
      <c r="V878" s="92"/>
      <c r="W878" s="92"/>
      <c r="X878" s="92"/>
    </row>
    <row r="879" spans="1:24" ht="24.75" customHeight="1" x14ac:dyDescent="0.3">
      <c r="A879" s="11"/>
      <c r="B879" s="6"/>
      <c r="C879" s="6"/>
      <c r="D879" s="7"/>
      <c r="E879" s="7"/>
      <c r="F879" s="8"/>
      <c r="G879" s="8"/>
      <c r="H879" s="8"/>
      <c r="I879" s="93"/>
      <c r="J879" s="93"/>
      <c r="K879" s="91"/>
      <c r="L879" s="94"/>
      <c r="M879" s="94"/>
      <c r="N879" s="101"/>
      <c r="O879" s="101"/>
      <c r="P879" s="92"/>
      <c r="Q879" s="92"/>
      <c r="R879" s="92"/>
      <c r="S879" s="92"/>
      <c r="T879" s="92"/>
      <c r="U879" s="92"/>
      <c r="V879" s="92"/>
      <c r="W879" s="92"/>
      <c r="X879" s="92"/>
    </row>
    <row r="880" spans="1:24" ht="24.75" customHeight="1" x14ac:dyDescent="0.3">
      <c r="A880" s="11"/>
      <c r="B880" s="6"/>
      <c r="C880" s="6"/>
      <c r="D880" s="7"/>
      <c r="E880" s="7"/>
      <c r="F880" s="8"/>
      <c r="G880" s="8"/>
      <c r="H880" s="8"/>
      <c r="I880" s="93"/>
      <c r="J880" s="93"/>
      <c r="K880" s="91"/>
      <c r="L880" s="94"/>
      <c r="M880" s="94"/>
      <c r="N880" s="101"/>
      <c r="O880" s="101"/>
      <c r="P880" s="92"/>
      <c r="Q880" s="92"/>
      <c r="R880" s="92"/>
      <c r="S880" s="92"/>
      <c r="T880" s="92"/>
      <c r="U880" s="92"/>
      <c r="V880" s="92"/>
      <c r="W880" s="92"/>
      <c r="X880" s="92"/>
    </row>
    <row r="881" spans="1:24" ht="24.75" customHeight="1" x14ac:dyDescent="0.3">
      <c r="A881" s="11"/>
      <c r="B881" s="6"/>
      <c r="C881" s="6"/>
      <c r="D881" s="7"/>
      <c r="E881" s="7"/>
      <c r="F881" s="8"/>
      <c r="G881" s="8"/>
      <c r="H881" s="8"/>
      <c r="I881" s="93"/>
      <c r="J881" s="93"/>
      <c r="K881" s="91"/>
      <c r="L881" s="94"/>
      <c r="M881" s="94"/>
      <c r="N881" s="101"/>
      <c r="O881" s="101"/>
      <c r="P881" s="92"/>
      <c r="Q881" s="92"/>
      <c r="R881" s="92"/>
      <c r="S881" s="92"/>
      <c r="T881" s="92"/>
      <c r="U881" s="92"/>
      <c r="V881" s="92"/>
      <c r="W881" s="92"/>
      <c r="X881" s="92"/>
    </row>
    <row r="882" spans="1:24" ht="24.75" customHeight="1" x14ac:dyDescent="0.3">
      <c r="A882" s="11"/>
      <c r="B882" s="6"/>
      <c r="C882" s="6"/>
      <c r="D882" s="7"/>
      <c r="E882" s="7"/>
      <c r="F882" s="8"/>
      <c r="G882" s="8"/>
      <c r="H882" s="8"/>
      <c r="I882" s="93"/>
      <c r="J882" s="93"/>
      <c r="K882" s="91"/>
      <c r="L882" s="94"/>
      <c r="M882" s="94"/>
      <c r="N882" s="101"/>
      <c r="O882" s="101"/>
      <c r="P882" s="92"/>
      <c r="Q882" s="92"/>
      <c r="R882" s="92"/>
      <c r="S882" s="92"/>
      <c r="T882" s="92"/>
      <c r="U882" s="92"/>
      <c r="V882" s="92"/>
      <c r="W882" s="92"/>
      <c r="X882" s="92"/>
    </row>
    <row r="883" spans="1:24" ht="24.75" customHeight="1" x14ac:dyDescent="0.3">
      <c r="A883" s="11"/>
      <c r="B883" s="6"/>
      <c r="C883" s="6"/>
      <c r="D883" s="7"/>
      <c r="E883" s="7"/>
      <c r="F883" s="8"/>
      <c r="G883" s="8"/>
      <c r="H883" s="8"/>
      <c r="I883" s="93"/>
      <c r="J883" s="93"/>
      <c r="K883" s="91"/>
      <c r="L883" s="94"/>
      <c r="M883" s="94"/>
      <c r="N883" s="101"/>
      <c r="O883" s="101"/>
      <c r="P883" s="92"/>
      <c r="Q883" s="92"/>
      <c r="R883" s="92"/>
      <c r="S883" s="92"/>
      <c r="T883" s="92"/>
      <c r="U883" s="92"/>
      <c r="V883" s="92"/>
      <c r="W883" s="92"/>
      <c r="X883" s="92"/>
    </row>
    <row r="884" spans="1:24" ht="24.75" customHeight="1" x14ac:dyDescent="0.3">
      <c r="A884" s="11"/>
      <c r="B884" s="6"/>
      <c r="C884" s="6"/>
      <c r="D884" s="7"/>
      <c r="E884" s="7"/>
      <c r="F884" s="8"/>
      <c r="G884" s="8"/>
      <c r="H884" s="8"/>
      <c r="I884" s="93"/>
      <c r="J884" s="93"/>
      <c r="K884" s="91"/>
      <c r="L884" s="94"/>
      <c r="M884" s="94"/>
      <c r="N884" s="101"/>
      <c r="O884" s="101"/>
      <c r="P884" s="92"/>
      <c r="Q884" s="92"/>
      <c r="R884" s="92"/>
      <c r="S884" s="92"/>
      <c r="T884" s="92"/>
      <c r="U884" s="92"/>
      <c r="V884" s="92"/>
      <c r="W884" s="92"/>
      <c r="X884" s="92"/>
    </row>
    <row r="885" spans="1:24" ht="24.75" customHeight="1" x14ac:dyDescent="0.3">
      <c r="A885" s="11"/>
      <c r="B885" s="6"/>
      <c r="C885" s="6"/>
      <c r="D885" s="7"/>
      <c r="E885" s="7"/>
      <c r="F885" s="8"/>
      <c r="G885" s="8"/>
      <c r="H885" s="8"/>
      <c r="I885" s="93"/>
      <c r="J885" s="93"/>
      <c r="K885" s="91"/>
      <c r="L885" s="94"/>
      <c r="M885" s="94"/>
      <c r="N885" s="101"/>
      <c r="O885" s="101"/>
      <c r="P885" s="92"/>
      <c r="Q885" s="92"/>
      <c r="R885" s="92"/>
      <c r="S885" s="92"/>
      <c r="T885" s="92"/>
      <c r="U885" s="92"/>
      <c r="V885" s="92"/>
      <c r="W885" s="92"/>
      <c r="X885" s="92"/>
    </row>
    <row r="886" spans="1:24" ht="24.75" customHeight="1" x14ac:dyDescent="0.3">
      <c r="A886" s="11"/>
      <c r="B886" s="6"/>
      <c r="C886" s="6"/>
      <c r="D886" s="7"/>
      <c r="E886" s="7"/>
      <c r="F886" s="8"/>
      <c r="G886" s="8"/>
      <c r="H886" s="8"/>
      <c r="I886" s="93"/>
      <c r="J886" s="93"/>
      <c r="K886" s="91"/>
      <c r="L886" s="94"/>
      <c r="M886" s="94"/>
      <c r="N886" s="101"/>
      <c r="O886" s="101"/>
      <c r="P886" s="92"/>
      <c r="Q886" s="92"/>
      <c r="R886" s="92"/>
      <c r="S886" s="92"/>
      <c r="T886" s="92"/>
      <c r="U886" s="92"/>
      <c r="V886" s="92"/>
      <c r="W886" s="92"/>
      <c r="X886" s="92"/>
    </row>
    <row r="887" spans="1:24" ht="24.75" customHeight="1" x14ac:dyDescent="0.3">
      <c r="A887" s="11"/>
      <c r="B887" s="6"/>
      <c r="C887" s="6"/>
      <c r="D887" s="7"/>
      <c r="E887" s="7"/>
      <c r="F887" s="8"/>
      <c r="G887" s="8"/>
      <c r="H887" s="8"/>
      <c r="I887" s="93"/>
      <c r="J887" s="93"/>
      <c r="K887" s="91"/>
      <c r="L887" s="94"/>
      <c r="M887" s="94"/>
      <c r="N887" s="101"/>
      <c r="O887" s="101"/>
      <c r="P887" s="92"/>
      <c r="Q887" s="92"/>
      <c r="R887" s="92"/>
      <c r="S887" s="92"/>
      <c r="T887" s="92"/>
      <c r="U887" s="92"/>
      <c r="V887" s="92"/>
      <c r="W887" s="92"/>
      <c r="X887" s="92"/>
    </row>
    <row r="888" spans="1:24" ht="24.75" customHeight="1" x14ac:dyDescent="0.3">
      <c r="A888" s="11"/>
      <c r="B888" s="6"/>
      <c r="C888" s="6"/>
      <c r="D888" s="7"/>
      <c r="E888" s="7"/>
      <c r="F888" s="8"/>
      <c r="G888" s="8"/>
      <c r="H888" s="8"/>
      <c r="I888" s="93"/>
      <c r="J888" s="93"/>
      <c r="K888" s="91"/>
      <c r="L888" s="94"/>
      <c r="M888" s="94"/>
      <c r="N888" s="101"/>
      <c r="O888" s="101"/>
      <c r="P888" s="92"/>
      <c r="Q888" s="92"/>
      <c r="R888" s="92"/>
      <c r="S888" s="92"/>
      <c r="T888" s="92"/>
      <c r="U888" s="92"/>
      <c r="V888" s="92"/>
      <c r="W888" s="92"/>
      <c r="X888" s="92"/>
    </row>
    <row r="889" spans="1:24" ht="24.75" customHeight="1" x14ac:dyDescent="0.3">
      <c r="A889" s="11"/>
      <c r="B889" s="6"/>
      <c r="C889" s="6"/>
      <c r="D889" s="7"/>
      <c r="E889" s="7"/>
      <c r="F889" s="8"/>
      <c r="G889" s="8"/>
      <c r="H889" s="8"/>
      <c r="I889" s="93"/>
      <c r="J889" s="93"/>
      <c r="K889" s="91"/>
      <c r="L889" s="94"/>
      <c r="M889" s="94"/>
      <c r="N889" s="101"/>
      <c r="O889" s="101"/>
      <c r="P889" s="92"/>
      <c r="Q889" s="92"/>
      <c r="R889" s="92"/>
      <c r="S889" s="92"/>
      <c r="T889" s="92"/>
      <c r="U889" s="92"/>
      <c r="V889" s="92"/>
      <c r="W889" s="92"/>
      <c r="X889" s="92"/>
    </row>
    <row r="890" spans="1:24" ht="24.75" customHeight="1" x14ac:dyDescent="0.3">
      <c r="A890" s="11"/>
      <c r="B890" s="6"/>
      <c r="C890" s="6"/>
      <c r="D890" s="7"/>
      <c r="E890" s="7"/>
      <c r="F890" s="8"/>
      <c r="G890" s="8"/>
      <c r="H890" s="8"/>
      <c r="I890" s="93"/>
      <c r="J890" s="93"/>
      <c r="K890" s="91"/>
      <c r="L890" s="94"/>
      <c r="M890" s="94"/>
      <c r="N890" s="101"/>
      <c r="O890" s="101"/>
      <c r="P890" s="92"/>
      <c r="Q890" s="92"/>
      <c r="R890" s="92"/>
      <c r="S890" s="92"/>
      <c r="T890" s="92"/>
      <c r="U890" s="92"/>
      <c r="V890" s="92"/>
      <c r="W890" s="92"/>
      <c r="X890" s="92"/>
    </row>
    <row r="891" spans="1:24" ht="24.75" customHeight="1" x14ac:dyDescent="0.3">
      <c r="A891" s="11"/>
      <c r="B891" s="6"/>
      <c r="C891" s="6"/>
      <c r="D891" s="7"/>
      <c r="E891" s="7"/>
      <c r="F891" s="8"/>
      <c r="G891" s="8"/>
      <c r="H891" s="8"/>
      <c r="I891" s="93"/>
      <c r="J891" s="93"/>
      <c r="K891" s="91"/>
      <c r="L891" s="94"/>
      <c r="M891" s="94"/>
      <c r="N891" s="101"/>
      <c r="O891" s="101"/>
      <c r="P891" s="92"/>
      <c r="Q891" s="92"/>
      <c r="R891" s="92"/>
      <c r="S891" s="92"/>
      <c r="T891" s="92"/>
      <c r="U891" s="92"/>
      <c r="V891" s="92"/>
      <c r="W891" s="92"/>
      <c r="X891" s="92"/>
    </row>
    <row r="892" spans="1:24" ht="24.75" customHeight="1" x14ac:dyDescent="0.3">
      <c r="A892" s="11"/>
      <c r="B892" s="6"/>
      <c r="C892" s="6"/>
      <c r="D892" s="7"/>
      <c r="E892" s="7"/>
      <c r="F892" s="8"/>
      <c r="G892" s="8"/>
      <c r="H892" s="8"/>
      <c r="I892" s="93"/>
      <c r="J892" s="93"/>
      <c r="K892" s="91"/>
      <c r="L892" s="94"/>
      <c r="M892" s="94"/>
      <c r="N892" s="101"/>
      <c r="O892" s="101"/>
      <c r="P892" s="92"/>
      <c r="Q892" s="92"/>
      <c r="R892" s="92"/>
      <c r="S892" s="92"/>
      <c r="T892" s="92"/>
      <c r="U892" s="92"/>
      <c r="V892" s="92"/>
      <c r="W892" s="92"/>
      <c r="X892" s="92"/>
    </row>
    <row r="893" spans="1:24" ht="24.75" customHeight="1" x14ac:dyDescent="0.3">
      <c r="A893" s="11"/>
      <c r="B893" s="6"/>
      <c r="C893" s="6"/>
      <c r="D893" s="7"/>
      <c r="E893" s="7"/>
      <c r="F893" s="8"/>
      <c r="G893" s="8"/>
      <c r="H893" s="8"/>
      <c r="I893" s="93"/>
      <c r="J893" s="93"/>
      <c r="K893" s="91"/>
      <c r="L893" s="94"/>
      <c r="M893" s="94"/>
      <c r="N893" s="101"/>
      <c r="O893" s="101"/>
      <c r="P893" s="92"/>
      <c r="Q893" s="92"/>
      <c r="R893" s="92"/>
      <c r="S893" s="92"/>
      <c r="T893" s="92"/>
      <c r="U893" s="92"/>
      <c r="V893" s="92"/>
      <c r="W893" s="92"/>
      <c r="X893" s="92"/>
    </row>
    <row r="894" spans="1:24" ht="24.75" customHeight="1" x14ac:dyDescent="0.3">
      <c r="A894" s="11"/>
      <c r="B894" s="6"/>
      <c r="C894" s="6"/>
      <c r="D894" s="7"/>
      <c r="E894" s="7"/>
      <c r="F894" s="8"/>
      <c r="G894" s="8"/>
      <c r="H894" s="8"/>
      <c r="I894" s="93"/>
      <c r="J894" s="93"/>
      <c r="K894" s="91"/>
      <c r="L894" s="94"/>
      <c r="M894" s="94"/>
      <c r="N894" s="101"/>
      <c r="O894" s="101"/>
      <c r="P894" s="92"/>
      <c r="Q894" s="92"/>
      <c r="R894" s="92"/>
      <c r="S894" s="92"/>
      <c r="T894" s="92"/>
      <c r="U894" s="92"/>
      <c r="V894" s="92"/>
      <c r="W894" s="92"/>
      <c r="X894" s="92"/>
    </row>
    <row r="895" spans="1:24" ht="24.75" customHeight="1" x14ac:dyDescent="0.3">
      <c r="A895" s="11"/>
      <c r="B895" s="6"/>
      <c r="C895" s="6"/>
      <c r="D895" s="7"/>
      <c r="E895" s="7"/>
      <c r="F895" s="8"/>
      <c r="G895" s="8"/>
      <c r="H895" s="8"/>
      <c r="I895" s="93"/>
      <c r="J895" s="93"/>
      <c r="K895" s="91"/>
      <c r="L895" s="94"/>
      <c r="M895" s="94"/>
      <c r="N895" s="101"/>
      <c r="O895" s="101"/>
      <c r="P895" s="92"/>
      <c r="Q895" s="92"/>
      <c r="R895" s="92"/>
      <c r="S895" s="92"/>
      <c r="T895" s="92"/>
      <c r="U895" s="92"/>
      <c r="V895" s="92"/>
      <c r="W895" s="92"/>
      <c r="X895" s="92"/>
    </row>
    <row r="896" spans="1:24" ht="24.75" customHeight="1" x14ac:dyDescent="0.3">
      <c r="A896" s="11"/>
      <c r="B896" s="6"/>
      <c r="C896" s="6"/>
      <c r="D896" s="7"/>
      <c r="E896" s="7"/>
      <c r="F896" s="8"/>
      <c r="G896" s="8"/>
      <c r="H896" s="8"/>
      <c r="I896" s="93"/>
      <c r="J896" s="93"/>
      <c r="K896" s="91"/>
      <c r="L896" s="94"/>
      <c r="M896" s="94"/>
      <c r="N896" s="101"/>
      <c r="O896" s="101"/>
      <c r="P896" s="92"/>
      <c r="Q896" s="92"/>
      <c r="R896" s="92"/>
      <c r="S896" s="92"/>
      <c r="T896" s="92"/>
      <c r="U896" s="92"/>
      <c r="V896" s="92"/>
      <c r="W896" s="92"/>
      <c r="X896" s="92"/>
    </row>
    <row r="897" spans="1:24" ht="24.75" customHeight="1" x14ac:dyDescent="0.3">
      <c r="A897" s="11"/>
      <c r="B897" s="6"/>
      <c r="C897" s="6"/>
      <c r="D897" s="7"/>
      <c r="E897" s="7"/>
      <c r="F897" s="8"/>
      <c r="G897" s="8"/>
      <c r="H897" s="8"/>
      <c r="I897" s="93"/>
      <c r="J897" s="93"/>
      <c r="K897" s="91"/>
      <c r="L897" s="94"/>
      <c r="M897" s="94"/>
      <c r="N897" s="101"/>
      <c r="O897" s="101"/>
      <c r="P897" s="92"/>
      <c r="Q897" s="92"/>
      <c r="R897" s="92"/>
      <c r="S897" s="92"/>
      <c r="T897" s="92"/>
      <c r="U897" s="92"/>
      <c r="V897" s="92"/>
      <c r="W897" s="92"/>
      <c r="X897" s="92"/>
    </row>
    <row r="898" spans="1:24" ht="24.75" customHeight="1" x14ac:dyDescent="0.3">
      <c r="A898" s="11"/>
      <c r="B898" s="6"/>
      <c r="C898" s="6"/>
      <c r="D898" s="7"/>
      <c r="E898" s="7"/>
      <c r="F898" s="8"/>
      <c r="G898" s="8"/>
      <c r="H898" s="8"/>
      <c r="I898" s="93"/>
      <c r="J898" s="93"/>
      <c r="K898" s="91"/>
      <c r="L898" s="94"/>
      <c r="M898" s="94"/>
      <c r="N898" s="101"/>
      <c r="O898" s="101"/>
      <c r="P898" s="92"/>
      <c r="Q898" s="92"/>
      <c r="R898" s="92"/>
      <c r="S898" s="92"/>
      <c r="T898" s="92"/>
      <c r="U898" s="92"/>
      <c r="V898" s="92"/>
      <c r="W898" s="92"/>
      <c r="X898" s="92"/>
    </row>
    <row r="899" spans="1:24" ht="24.75" customHeight="1" x14ac:dyDescent="0.3">
      <c r="A899" s="11"/>
      <c r="B899" s="6"/>
      <c r="C899" s="6"/>
      <c r="D899" s="7"/>
      <c r="E899" s="7"/>
      <c r="F899" s="8"/>
      <c r="G899" s="8"/>
      <c r="H899" s="8"/>
      <c r="I899" s="93"/>
      <c r="J899" s="93"/>
      <c r="K899" s="91"/>
      <c r="L899" s="94"/>
      <c r="M899" s="94"/>
      <c r="N899" s="101"/>
      <c r="O899" s="101"/>
      <c r="P899" s="92"/>
      <c r="Q899" s="92"/>
      <c r="R899" s="92"/>
      <c r="S899" s="92"/>
      <c r="T899" s="92"/>
      <c r="U899" s="92"/>
      <c r="V899" s="92"/>
      <c r="W899" s="92"/>
      <c r="X899" s="92"/>
    </row>
    <row r="900" spans="1:24" ht="24.75" customHeight="1" x14ac:dyDescent="0.3">
      <c r="A900" s="11"/>
      <c r="B900" s="6"/>
      <c r="C900" s="6"/>
      <c r="D900" s="7"/>
      <c r="E900" s="7"/>
      <c r="F900" s="8"/>
      <c r="G900" s="8"/>
      <c r="H900" s="8"/>
      <c r="I900" s="93"/>
      <c r="J900" s="93"/>
      <c r="K900" s="91"/>
      <c r="L900" s="94"/>
      <c r="M900" s="94"/>
      <c r="N900" s="101"/>
      <c r="O900" s="101"/>
      <c r="P900" s="92"/>
      <c r="Q900" s="92"/>
      <c r="R900" s="92"/>
      <c r="S900" s="92"/>
      <c r="T900" s="92"/>
      <c r="U900" s="92"/>
      <c r="V900" s="92"/>
      <c r="W900" s="92"/>
      <c r="X900" s="92"/>
    </row>
    <row r="901" spans="1:24" ht="24.75" customHeight="1" x14ac:dyDescent="0.3">
      <c r="A901" s="11"/>
      <c r="B901" s="6"/>
      <c r="C901" s="6"/>
      <c r="D901" s="7"/>
      <c r="E901" s="7"/>
      <c r="F901" s="8"/>
      <c r="G901" s="8"/>
      <c r="H901" s="8"/>
      <c r="I901" s="93"/>
      <c r="J901" s="93"/>
      <c r="K901" s="91"/>
      <c r="L901" s="94"/>
      <c r="M901" s="94"/>
      <c r="N901" s="101"/>
      <c r="O901" s="101"/>
      <c r="P901" s="92"/>
      <c r="Q901" s="92"/>
      <c r="R901" s="92"/>
      <c r="S901" s="92"/>
      <c r="T901" s="92"/>
      <c r="U901" s="92"/>
      <c r="V901" s="92"/>
      <c r="W901" s="92"/>
      <c r="X901" s="92"/>
    </row>
    <row r="902" spans="1:24" ht="24.75" customHeight="1" x14ac:dyDescent="0.3">
      <c r="A902" s="11"/>
      <c r="B902" s="6"/>
      <c r="C902" s="6"/>
      <c r="D902" s="7"/>
      <c r="E902" s="7"/>
      <c r="F902" s="8"/>
      <c r="G902" s="8"/>
      <c r="H902" s="8"/>
      <c r="I902" s="93"/>
      <c r="J902" s="93"/>
      <c r="K902" s="91"/>
      <c r="L902" s="94"/>
      <c r="M902" s="94"/>
      <c r="N902" s="101"/>
      <c r="O902" s="101"/>
      <c r="P902" s="92"/>
      <c r="Q902" s="92"/>
      <c r="R902" s="92"/>
      <c r="S902" s="92"/>
      <c r="T902" s="92"/>
      <c r="U902" s="92"/>
      <c r="V902" s="92"/>
      <c r="W902" s="92"/>
      <c r="X902" s="92"/>
    </row>
    <row r="903" spans="1:24" ht="24.75" customHeight="1" x14ac:dyDescent="0.3">
      <c r="A903" s="11"/>
      <c r="B903" s="6"/>
      <c r="C903" s="6"/>
      <c r="D903" s="7"/>
      <c r="E903" s="7"/>
      <c r="F903" s="8"/>
      <c r="G903" s="8"/>
      <c r="H903" s="8"/>
      <c r="I903" s="93"/>
      <c r="J903" s="93"/>
      <c r="K903" s="91"/>
      <c r="L903" s="94"/>
      <c r="M903" s="94"/>
      <c r="N903" s="101"/>
      <c r="O903" s="101"/>
      <c r="P903" s="92"/>
      <c r="Q903" s="92"/>
      <c r="R903" s="92"/>
      <c r="S903" s="92"/>
      <c r="T903" s="92"/>
      <c r="U903" s="92"/>
      <c r="V903" s="92"/>
      <c r="W903" s="92"/>
      <c r="X903" s="92"/>
    </row>
    <row r="904" spans="1:24" ht="24.75" customHeight="1" x14ac:dyDescent="0.3">
      <c r="A904" s="11"/>
      <c r="B904" s="6"/>
      <c r="C904" s="6"/>
      <c r="D904" s="7"/>
      <c r="E904" s="7"/>
      <c r="F904" s="8"/>
      <c r="G904" s="8"/>
      <c r="H904" s="8"/>
      <c r="I904" s="93"/>
      <c r="J904" s="93"/>
      <c r="K904" s="91"/>
      <c r="L904" s="94"/>
      <c r="M904" s="94"/>
      <c r="N904" s="101"/>
      <c r="O904" s="101"/>
      <c r="P904" s="92"/>
      <c r="Q904" s="92"/>
      <c r="R904" s="92"/>
      <c r="S904" s="92"/>
      <c r="T904" s="92"/>
      <c r="U904" s="92"/>
      <c r="V904" s="92"/>
      <c r="W904" s="92"/>
      <c r="X904" s="92"/>
    </row>
    <row r="905" spans="1:24" ht="24.75" customHeight="1" x14ac:dyDescent="0.3">
      <c r="A905" s="11"/>
      <c r="B905" s="6"/>
      <c r="C905" s="6"/>
      <c r="D905" s="7"/>
      <c r="E905" s="7"/>
      <c r="F905" s="8"/>
      <c r="G905" s="8"/>
      <c r="H905" s="8"/>
      <c r="I905" s="93"/>
      <c r="J905" s="93"/>
      <c r="K905" s="91"/>
      <c r="L905" s="94"/>
      <c r="M905" s="94"/>
      <c r="N905" s="101"/>
      <c r="O905" s="101"/>
      <c r="P905" s="92"/>
      <c r="Q905" s="92"/>
      <c r="R905" s="92"/>
      <c r="S905" s="92"/>
      <c r="T905" s="92"/>
      <c r="U905" s="92"/>
      <c r="V905" s="92"/>
      <c r="W905" s="92"/>
      <c r="X905" s="92"/>
    </row>
    <row r="906" spans="1:24" ht="24.75" customHeight="1" x14ac:dyDescent="0.3">
      <c r="A906" s="11"/>
      <c r="B906" s="6"/>
      <c r="C906" s="6"/>
      <c r="D906" s="7"/>
      <c r="E906" s="7"/>
      <c r="F906" s="8"/>
      <c r="G906" s="8"/>
      <c r="H906" s="8"/>
      <c r="I906" s="93"/>
      <c r="J906" s="93"/>
      <c r="K906" s="91"/>
      <c r="L906" s="94"/>
      <c r="M906" s="94"/>
      <c r="N906" s="101"/>
      <c r="O906" s="101"/>
      <c r="P906" s="92"/>
      <c r="Q906" s="92"/>
      <c r="R906" s="92"/>
      <c r="S906" s="92"/>
      <c r="T906" s="92"/>
      <c r="U906" s="92"/>
      <c r="V906" s="92"/>
      <c r="W906" s="92"/>
      <c r="X906" s="92"/>
    </row>
    <row r="907" spans="1:24" ht="24.75" customHeight="1" x14ac:dyDescent="0.3">
      <c r="A907" s="11"/>
      <c r="B907" s="6"/>
      <c r="C907" s="6"/>
      <c r="D907" s="7"/>
      <c r="E907" s="7"/>
      <c r="F907" s="8"/>
      <c r="G907" s="8"/>
      <c r="H907" s="8"/>
      <c r="I907" s="93"/>
      <c r="J907" s="93"/>
      <c r="K907" s="91"/>
      <c r="L907" s="94"/>
      <c r="M907" s="94"/>
      <c r="N907" s="101"/>
      <c r="O907" s="101"/>
      <c r="P907" s="92"/>
      <c r="Q907" s="92"/>
      <c r="R907" s="92"/>
      <c r="S907" s="92"/>
      <c r="T907" s="92"/>
      <c r="U907" s="92"/>
      <c r="V907" s="92"/>
      <c r="W907" s="92"/>
      <c r="X907" s="92"/>
    </row>
    <row r="908" spans="1:24" ht="24.75" customHeight="1" x14ac:dyDescent="0.3">
      <c r="A908" s="11"/>
      <c r="B908" s="6"/>
      <c r="C908" s="6"/>
      <c r="D908" s="7"/>
      <c r="E908" s="7"/>
      <c r="F908" s="8"/>
      <c r="G908" s="8"/>
      <c r="H908" s="8"/>
      <c r="I908" s="93"/>
      <c r="J908" s="93"/>
      <c r="K908" s="91"/>
      <c r="L908" s="94"/>
      <c r="M908" s="94"/>
      <c r="N908" s="101"/>
      <c r="O908" s="101"/>
      <c r="P908" s="92"/>
      <c r="Q908" s="92"/>
      <c r="R908" s="92"/>
      <c r="S908" s="92"/>
      <c r="T908" s="92"/>
      <c r="U908" s="92"/>
      <c r="V908" s="92"/>
      <c r="W908" s="92"/>
      <c r="X908" s="92"/>
    </row>
    <row r="909" spans="1:24" ht="24.75" customHeight="1" x14ac:dyDescent="0.3">
      <c r="A909" s="11"/>
      <c r="B909" s="6"/>
      <c r="C909" s="6"/>
      <c r="D909" s="7"/>
      <c r="E909" s="7"/>
      <c r="F909" s="8"/>
      <c r="G909" s="8"/>
      <c r="H909" s="8"/>
      <c r="I909" s="93"/>
      <c r="J909" s="93"/>
      <c r="K909" s="91"/>
      <c r="L909" s="94"/>
      <c r="M909" s="94"/>
      <c r="N909" s="101"/>
      <c r="O909" s="101"/>
      <c r="P909" s="92"/>
      <c r="Q909" s="92"/>
      <c r="R909" s="92"/>
      <c r="S909" s="92"/>
      <c r="T909" s="92"/>
      <c r="U909" s="92"/>
      <c r="V909" s="92"/>
      <c r="W909" s="92"/>
      <c r="X909" s="92"/>
    </row>
    <row r="910" spans="1:24" ht="24.75" customHeight="1" x14ac:dyDescent="0.3">
      <c r="A910" s="11"/>
      <c r="B910" s="6"/>
      <c r="C910" s="6"/>
      <c r="D910" s="7"/>
      <c r="E910" s="7"/>
      <c r="F910" s="8"/>
      <c r="G910" s="8"/>
      <c r="H910" s="8"/>
      <c r="I910" s="93"/>
      <c r="J910" s="93"/>
      <c r="K910" s="91"/>
      <c r="L910" s="94"/>
      <c r="M910" s="94"/>
      <c r="N910" s="101"/>
      <c r="O910" s="101"/>
      <c r="P910" s="92"/>
      <c r="Q910" s="92"/>
      <c r="R910" s="92"/>
      <c r="S910" s="92"/>
      <c r="T910" s="92"/>
      <c r="U910" s="92"/>
      <c r="V910" s="92"/>
      <c r="W910" s="92"/>
      <c r="X910" s="92"/>
    </row>
    <row r="911" spans="1:24" ht="24.75" customHeight="1" x14ac:dyDescent="0.3">
      <c r="A911" s="11"/>
      <c r="B911" s="6"/>
      <c r="C911" s="6"/>
      <c r="D911" s="7"/>
      <c r="E911" s="7"/>
      <c r="F911" s="8"/>
      <c r="G911" s="8"/>
      <c r="H911" s="8"/>
      <c r="I911" s="93"/>
      <c r="J911" s="93"/>
      <c r="K911" s="91"/>
      <c r="L911" s="94"/>
      <c r="M911" s="94"/>
      <c r="N911" s="101"/>
      <c r="O911" s="101"/>
      <c r="P911" s="92"/>
      <c r="Q911" s="92"/>
      <c r="R911" s="92"/>
      <c r="S911" s="92"/>
      <c r="T911" s="92"/>
      <c r="U911" s="92"/>
      <c r="V911" s="92"/>
      <c r="W911" s="92"/>
      <c r="X911" s="92"/>
    </row>
    <row r="912" spans="1:24" ht="24.75" customHeight="1" x14ac:dyDescent="0.3">
      <c r="A912" s="11"/>
      <c r="B912" s="6"/>
      <c r="C912" s="6"/>
      <c r="D912" s="7"/>
      <c r="E912" s="7"/>
      <c r="F912" s="8"/>
      <c r="G912" s="8"/>
      <c r="H912" s="8"/>
      <c r="I912" s="93"/>
      <c r="J912" s="93"/>
      <c r="K912" s="91"/>
      <c r="L912" s="94"/>
      <c r="M912" s="94"/>
      <c r="N912" s="101"/>
      <c r="O912" s="101"/>
      <c r="P912" s="92"/>
      <c r="Q912" s="92"/>
      <c r="R912" s="92"/>
      <c r="S912" s="92"/>
      <c r="T912" s="92"/>
      <c r="U912" s="92"/>
      <c r="V912" s="92"/>
      <c r="W912" s="92"/>
      <c r="X912" s="92"/>
    </row>
    <row r="913" spans="1:24" ht="24.75" customHeight="1" x14ac:dyDescent="0.3">
      <c r="A913" s="11"/>
      <c r="B913" s="6"/>
      <c r="C913" s="6"/>
      <c r="D913" s="7"/>
      <c r="E913" s="7"/>
      <c r="F913" s="8"/>
      <c r="G913" s="8"/>
      <c r="H913" s="8"/>
      <c r="I913" s="93"/>
      <c r="J913" s="93"/>
      <c r="K913" s="91"/>
      <c r="L913" s="94"/>
      <c r="M913" s="94"/>
      <c r="N913" s="101"/>
      <c r="O913" s="101"/>
      <c r="P913" s="92"/>
      <c r="Q913" s="92"/>
      <c r="R913" s="92"/>
      <c r="S913" s="92"/>
      <c r="T913" s="92"/>
      <c r="U913" s="92"/>
      <c r="V913" s="92"/>
      <c r="W913" s="92"/>
      <c r="X913" s="92"/>
    </row>
    <row r="914" spans="1:24" ht="24.75" customHeight="1" x14ac:dyDescent="0.3">
      <c r="A914" s="11"/>
      <c r="B914" s="6"/>
      <c r="C914" s="6"/>
      <c r="D914" s="7"/>
      <c r="E914" s="7"/>
      <c r="F914" s="8"/>
      <c r="G914" s="8"/>
      <c r="H914" s="8"/>
      <c r="I914" s="93"/>
      <c r="J914" s="93"/>
      <c r="K914" s="91"/>
      <c r="L914" s="94"/>
      <c r="M914" s="94"/>
      <c r="N914" s="101"/>
      <c r="O914" s="101"/>
      <c r="P914" s="92"/>
      <c r="Q914" s="92"/>
      <c r="R914" s="92"/>
      <c r="S914" s="92"/>
      <c r="T914" s="92"/>
      <c r="U914" s="92"/>
      <c r="V914" s="92"/>
      <c r="W914" s="92"/>
      <c r="X914" s="92"/>
    </row>
    <row r="915" spans="1:24" ht="24.75" customHeight="1" x14ac:dyDescent="0.3">
      <c r="A915" s="11"/>
      <c r="B915" s="6"/>
      <c r="C915" s="6"/>
      <c r="D915" s="7"/>
      <c r="E915" s="7"/>
      <c r="F915" s="8"/>
      <c r="G915" s="8"/>
      <c r="H915" s="8"/>
      <c r="I915" s="93"/>
      <c r="J915" s="93"/>
      <c r="K915" s="91"/>
      <c r="L915" s="94"/>
      <c r="M915" s="94"/>
      <c r="N915" s="101"/>
      <c r="O915" s="101"/>
      <c r="P915" s="92"/>
      <c r="Q915" s="92"/>
      <c r="R915" s="92"/>
      <c r="S915" s="92"/>
      <c r="T915" s="92"/>
      <c r="U915" s="92"/>
      <c r="V915" s="92"/>
      <c r="W915" s="92"/>
      <c r="X915" s="92"/>
    </row>
    <row r="916" spans="1:24" ht="24.75" customHeight="1" x14ac:dyDescent="0.3">
      <c r="A916" s="11"/>
      <c r="B916" s="6"/>
      <c r="C916" s="6"/>
      <c r="D916" s="7"/>
      <c r="E916" s="7"/>
      <c r="F916" s="8"/>
      <c r="G916" s="8"/>
      <c r="H916" s="8"/>
      <c r="I916" s="93"/>
      <c r="J916" s="93"/>
      <c r="K916" s="91"/>
      <c r="L916" s="94"/>
      <c r="M916" s="94"/>
      <c r="N916" s="101"/>
      <c r="O916" s="101"/>
      <c r="P916" s="92"/>
      <c r="Q916" s="92"/>
      <c r="R916" s="92"/>
      <c r="S916" s="92"/>
      <c r="T916" s="92"/>
      <c r="U916" s="92"/>
      <c r="V916" s="92"/>
      <c r="W916" s="92"/>
      <c r="X916" s="92"/>
    </row>
    <row r="917" spans="1:24" ht="24.75" customHeight="1" x14ac:dyDescent="0.3">
      <c r="A917" s="11"/>
      <c r="B917" s="6"/>
      <c r="C917" s="6"/>
      <c r="D917" s="7"/>
      <c r="E917" s="7"/>
      <c r="F917" s="8"/>
      <c r="G917" s="8"/>
      <c r="H917" s="8"/>
      <c r="I917" s="93"/>
      <c r="J917" s="93"/>
      <c r="K917" s="91"/>
      <c r="L917" s="94"/>
      <c r="M917" s="94"/>
      <c r="N917" s="101"/>
      <c r="O917" s="101"/>
      <c r="P917" s="92"/>
      <c r="Q917" s="92"/>
      <c r="R917" s="92"/>
      <c r="S917" s="92"/>
      <c r="T917" s="92"/>
      <c r="U917" s="92"/>
      <c r="V917" s="92"/>
      <c r="W917" s="92"/>
      <c r="X917" s="92"/>
    </row>
    <row r="918" spans="1:24" ht="24.75" customHeight="1" x14ac:dyDescent="0.3">
      <c r="A918" s="11"/>
      <c r="B918" s="6"/>
      <c r="C918" s="6"/>
      <c r="D918" s="7"/>
      <c r="E918" s="7"/>
      <c r="F918" s="8"/>
      <c r="G918" s="8"/>
      <c r="H918" s="8"/>
      <c r="I918" s="93"/>
      <c r="J918" s="93"/>
      <c r="K918" s="91"/>
      <c r="L918" s="94"/>
      <c r="M918" s="94"/>
      <c r="N918" s="101"/>
      <c r="O918" s="101"/>
      <c r="P918" s="92"/>
      <c r="Q918" s="92"/>
      <c r="R918" s="92"/>
      <c r="S918" s="92"/>
      <c r="T918" s="92"/>
      <c r="U918" s="92"/>
      <c r="V918" s="92"/>
      <c r="W918" s="92"/>
      <c r="X918" s="92"/>
    </row>
    <row r="919" spans="1:24" ht="24.75" customHeight="1" x14ac:dyDescent="0.3">
      <c r="A919" s="11"/>
      <c r="B919" s="6"/>
      <c r="C919" s="6"/>
      <c r="D919" s="7"/>
      <c r="E919" s="7"/>
      <c r="F919" s="8"/>
      <c r="G919" s="8"/>
      <c r="H919" s="8"/>
      <c r="I919" s="93"/>
      <c r="J919" s="93"/>
      <c r="K919" s="91"/>
      <c r="L919" s="94"/>
      <c r="M919" s="94"/>
      <c r="N919" s="101"/>
      <c r="O919" s="101"/>
      <c r="P919" s="92"/>
      <c r="Q919" s="92"/>
      <c r="R919" s="92"/>
      <c r="S919" s="92"/>
      <c r="T919" s="92"/>
      <c r="U919" s="92"/>
      <c r="V919" s="92"/>
      <c r="W919" s="92"/>
      <c r="X919" s="92"/>
    </row>
    <row r="920" spans="1:24" ht="24.75" customHeight="1" x14ac:dyDescent="0.3">
      <c r="A920" s="11"/>
      <c r="B920" s="6"/>
      <c r="C920" s="6"/>
      <c r="D920" s="7"/>
      <c r="E920" s="7"/>
      <c r="F920" s="8"/>
      <c r="G920" s="8"/>
      <c r="H920" s="8"/>
      <c r="I920" s="93"/>
      <c r="J920" s="93"/>
      <c r="K920" s="91"/>
      <c r="L920" s="94"/>
      <c r="M920" s="94"/>
      <c r="N920" s="101"/>
      <c r="O920" s="101"/>
      <c r="P920" s="92"/>
      <c r="Q920" s="92"/>
      <c r="R920" s="92"/>
      <c r="S920" s="92"/>
      <c r="T920" s="92"/>
      <c r="U920" s="92"/>
      <c r="V920" s="92"/>
      <c r="W920" s="92"/>
      <c r="X920" s="92"/>
    </row>
    <row r="921" spans="1:24" ht="24.75" customHeight="1" x14ac:dyDescent="0.3">
      <c r="A921" s="11"/>
      <c r="B921" s="6"/>
      <c r="C921" s="6"/>
      <c r="D921" s="7"/>
      <c r="E921" s="7"/>
      <c r="F921" s="8"/>
      <c r="G921" s="8"/>
      <c r="H921" s="8"/>
      <c r="I921" s="93"/>
      <c r="J921" s="93"/>
      <c r="K921" s="91"/>
      <c r="L921" s="94"/>
      <c r="M921" s="94"/>
      <c r="N921" s="101"/>
      <c r="O921" s="101"/>
      <c r="P921" s="92"/>
      <c r="Q921" s="92"/>
      <c r="R921" s="92"/>
      <c r="S921" s="92"/>
      <c r="T921" s="92"/>
      <c r="U921" s="92"/>
      <c r="V921" s="92"/>
      <c r="W921" s="92"/>
      <c r="X921" s="92"/>
    </row>
    <row r="922" spans="1:24" ht="24.75" customHeight="1" x14ac:dyDescent="0.3">
      <c r="A922" s="11"/>
      <c r="B922" s="6"/>
      <c r="C922" s="6"/>
      <c r="D922" s="7"/>
      <c r="E922" s="7"/>
      <c r="F922" s="8"/>
      <c r="G922" s="8"/>
      <c r="H922" s="8"/>
      <c r="I922" s="93"/>
      <c r="J922" s="93"/>
      <c r="K922" s="91"/>
      <c r="L922" s="94"/>
      <c r="M922" s="94"/>
      <c r="N922" s="101"/>
      <c r="O922" s="101"/>
      <c r="P922" s="92"/>
      <c r="Q922" s="92"/>
      <c r="R922" s="92"/>
      <c r="S922" s="92"/>
      <c r="T922" s="92"/>
      <c r="U922" s="92"/>
      <c r="V922" s="92"/>
      <c r="W922" s="92"/>
      <c r="X922" s="92"/>
    </row>
    <row r="923" spans="1:24" ht="24.75" customHeight="1" x14ac:dyDescent="0.3">
      <c r="A923" s="11"/>
      <c r="B923" s="6"/>
      <c r="C923" s="6"/>
      <c r="D923" s="7"/>
      <c r="E923" s="7"/>
      <c r="F923" s="8"/>
      <c r="G923" s="8"/>
      <c r="H923" s="8"/>
      <c r="I923" s="93"/>
      <c r="J923" s="93"/>
      <c r="K923" s="91"/>
      <c r="L923" s="94"/>
      <c r="M923" s="94"/>
      <c r="N923" s="101"/>
      <c r="O923" s="101"/>
      <c r="P923" s="92"/>
      <c r="Q923" s="92"/>
      <c r="R923" s="92"/>
      <c r="S923" s="92"/>
      <c r="T923" s="92"/>
      <c r="U923" s="92"/>
      <c r="V923" s="92"/>
      <c r="W923" s="92"/>
      <c r="X923" s="92"/>
    </row>
    <row r="924" spans="1:24" ht="24.75" customHeight="1" x14ac:dyDescent="0.3">
      <c r="A924" s="11"/>
      <c r="B924" s="6"/>
      <c r="C924" s="6"/>
      <c r="D924" s="7"/>
      <c r="E924" s="7"/>
      <c r="F924" s="8"/>
      <c r="G924" s="8"/>
      <c r="H924" s="8"/>
      <c r="I924" s="93"/>
      <c r="J924" s="93"/>
      <c r="K924" s="91"/>
      <c r="L924" s="94"/>
      <c r="M924" s="94"/>
      <c r="N924" s="101"/>
      <c r="O924" s="101"/>
      <c r="P924" s="92"/>
      <c r="Q924" s="92"/>
      <c r="R924" s="92"/>
      <c r="S924" s="92"/>
      <c r="T924" s="92"/>
      <c r="U924" s="92"/>
      <c r="V924" s="92"/>
      <c r="W924" s="92"/>
      <c r="X924" s="92"/>
    </row>
    <row r="925" spans="1:24" ht="24.75" customHeight="1" x14ac:dyDescent="0.3">
      <c r="A925" s="11"/>
      <c r="B925" s="6"/>
      <c r="C925" s="6"/>
      <c r="D925" s="7"/>
      <c r="E925" s="7"/>
      <c r="F925" s="8"/>
      <c r="G925" s="8"/>
      <c r="H925" s="8"/>
      <c r="I925" s="93"/>
      <c r="J925" s="93"/>
      <c r="K925" s="91"/>
      <c r="L925" s="94"/>
      <c r="M925" s="94"/>
      <c r="N925" s="101"/>
      <c r="O925" s="101"/>
      <c r="P925" s="92"/>
      <c r="Q925" s="92"/>
      <c r="R925" s="92"/>
      <c r="S925" s="92"/>
      <c r="T925" s="92"/>
      <c r="U925" s="92"/>
      <c r="V925" s="92"/>
      <c r="W925" s="92"/>
      <c r="X925" s="92"/>
    </row>
    <row r="926" spans="1:24" ht="24.75" customHeight="1" x14ac:dyDescent="0.3">
      <c r="A926" s="11"/>
      <c r="B926" s="6"/>
      <c r="C926" s="6"/>
      <c r="D926" s="7"/>
      <c r="E926" s="7"/>
      <c r="F926" s="8"/>
      <c r="G926" s="8"/>
      <c r="H926" s="8"/>
      <c r="I926" s="93"/>
      <c r="J926" s="93"/>
      <c r="K926" s="91"/>
      <c r="L926" s="94"/>
      <c r="M926" s="94"/>
      <c r="N926" s="101"/>
      <c r="O926" s="101"/>
      <c r="P926" s="92"/>
      <c r="Q926" s="92"/>
      <c r="R926" s="92"/>
      <c r="S926" s="92"/>
      <c r="T926" s="92"/>
      <c r="U926" s="92"/>
      <c r="V926" s="92"/>
      <c r="W926" s="92"/>
      <c r="X926" s="92"/>
    </row>
    <row r="927" spans="1:24" ht="24.75" customHeight="1" x14ac:dyDescent="0.3">
      <c r="A927" s="11"/>
      <c r="B927" s="6"/>
      <c r="C927" s="6"/>
      <c r="D927" s="7"/>
      <c r="E927" s="7"/>
      <c r="F927" s="8"/>
      <c r="G927" s="8"/>
      <c r="H927" s="8"/>
      <c r="I927" s="93"/>
      <c r="J927" s="93"/>
      <c r="K927" s="91"/>
      <c r="L927" s="94"/>
      <c r="M927" s="94"/>
      <c r="N927" s="101"/>
      <c r="O927" s="101"/>
      <c r="P927" s="92"/>
      <c r="Q927" s="92"/>
      <c r="R927" s="92"/>
      <c r="S927" s="92"/>
      <c r="T927" s="92"/>
      <c r="U927" s="92"/>
      <c r="V927" s="92"/>
      <c r="W927" s="92"/>
      <c r="X927" s="92"/>
    </row>
    <row r="928" spans="1:24" ht="24.75" customHeight="1" x14ac:dyDescent="0.3">
      <c r="A928" s="11"/>
      <c r="B928" s="6"/>
      <c r="C928" s="6"/>
      <c r="D928" s="7"/>
      <c r="E928" s="7"/>
      <c r="F928" s="8"/>
      <c r="G928" s="8"/>
      <c r="H928" s="8"/>
      <c r="I928" s="93"/>
      <c r="J928" s="93"/>
      <c r="K928" s="91"/>
      <c r="L928" s="94"/>
      <c r="M928" s="94"/>
      <c r="N928" s="101"/>
      <c r="O928" s="101"/>
      <c r="P928" s="92"/>
      <c r="Q928" s="92"/>
      <c r="R928" s="92"/>
      <c r="S928" s="92"/>
      <c r="T928" s="92"/>
      <c r="U928" s="92"/>
      <c r="V928" s="92"/>
      <c r="W928" s="92"/>
      <c r="X928" s="92"/>
    </row>
    <row r="929" spans="1:24" ht="24.75" customHeight="1" x14ac:dyDescent="0.3">
      <c r="A929" s="11"/>
      <c r="B929" s="6"/>
      <c r="C929" s="6"/>
      <c r="D929" s="7"/>
      <c r="E929" s="7"/>
      <c r="F929" s="8"/>
      <c r="G929" s="8"/>
      <c r="H929" s="8"/>
      <c r="I929" s="93"/>
      <c r="J929" s="93"/>
      <c r="K929" s="91"/>
      <c r="L929" s="94"/>
      <c r="M929" s="94"/>
      <c r="N929" s="101"/>
      <c r="O929" s="101"/>
      <c r="P929" s="92"/>
      <c r="Q929" s="92"/>
      <c r="R929" s="92"/>
      <c r="S929" s="92"/>
      <c r="T929" s="92"/>
      <c r="U929" s="92"/>
      <c r="V929" s="92"/>
      <c r="W929" s="92"/>
      <c r="X929" s="92"/>
    </row>
    <row r="930" spans="1:24" ht="24.75" customHeight="1" x14ac:dyDescent="0.3">
      <c r="A930" s="11"/>
      <c r="B930" s="6"/>
      <c r="C930" s="6"/>
      <c r="D930" s="7"/>
      <c r="E930" s="7"/>
      <c r="F930" s="8"/>
      <c r="G930" s="8"/>
      <c r="H930" s="8"/>
      <c r="I930" s="93"/>
      <c r="J930" s="93"/>
      <c r="K930" s="91"/>
      <c r="L930" s="94"/>
      <c r="M930" s="94"/>
      <c r="N930" s="101"/>
      <c r="O930" s="101"/>
      <c r="P930" s="92"/>
      <c r="Q930" s="92"/>
      <c r="R930" s="92"/>
      <c r="S930" s="92"/>
      <c r="T930" s="92"/>
      <c r="U930" s="92"/>
      <c r="V930" s="92"/>
      <c r="W930" s="92"/>
      <c r="X930" s="92"/>
    </row>
    <row r="931" spans="1:24" ht="24.75" customHeight="1" x14ac:dyDescent="0.3">
      <c r="A931" s="11"/>
      <c r="B931" s="6"/>
      <c r="C931" s="6"/>
      <c r="D931" s="7"/>
      <c r="E931" s="7"/>
      <c r="F931" s="8"/>
      <c r="G931" s="8"/>
      <c r="H931" s="8"/>
      <c r="I931" s="93"/>
      <c r="J931" s="93"/>
      <c r="K931" s="91"/>
      <c r="L931" s="94"/>
      <c r="M931" s="94"/>
      <c r="N931" s="101"/>
      <c r="O931" s="101"/>
      <c r="P931" s="92"/>
      <c r="Q931" s="92"/>
      <c r="R931" s="92"/>
      <c r="S931" s="92"/>
      <c r="T931" s="92"/>
      <c r="U931" s="92"/>
      <c r="V931" s="92"/>
      <c r="W931" s="92"/>
      <c r="X931" s="92"/>
    </row>
    <row r="932" spans="1:24" ht="24.75" customHeight="1" x14ac:dyDescent="0.3">
      <c r="A932" s="11"/>
      <c r="B932" s="6"/>
      <c r="C932" s="6"/>
      <c r="D932" s="7"/>
      <c r="E932" s="7"/>
      <c r="F932" s="8"/>
      <c r="G932" s="8"/>
      <c r="H932" s="8"/>
      <c r="I932" s="93"/>
      <c r="J932" s="93"/>
      <c r="K932" s="91"/>
      <c r="L932" s="94"/>
      <c r="M932" s="94"/>
      <c r="N932" s="101"/>
      <c r="O932" s="101"/>
      <c r="P932" s="92"/>
      <c r="Q932" s="92"/>
      <c r="R932" s="92"/>
      <c r="S932" s="92"/>
      <c r="T932" s="92"/>
      <c r="U932" s="92"/>
      <c r="V932" s="92"/>
      <c r="W932" s="92"/>
      <c r="X932" s="92"/>
    </row>
    <row r="933" spans="1:24" ht="24.75" customHeight="1" x14ac:dyDescent="0.3">
      <c r="A933" s="11"/>
      <c r="B933" s="6"/>
      <c r="C933" s="6"/>
      <c r="D933" s="7"/>
      <c r="E933" s="7"/>
      <c r="F933" s="8"/>
      <c r="G933" s="8"/>
      <c r="H933" s="8"/>
      <c r="I933" s="93"/>
      <c r="J933" s="93"/>
      <c r="K933" s="91"/>
      <c r="L933" s="94"/>
      <c r="M933" s="94"/>
      <c r="N933" s="101"/>
      <c r="O933" s="101"/>
      <c r="P933" s="92"/>
      <c r="Q933" s="92"/>
      <c r="R933" s="92"/>
      <c r="S933" s="92"/>
      <c r="T933" s="92"/>
      <c r="U933" s="92"/>
      <c r="V933" s="92"/>
      <c r="W933" s="92"/>
      <c r="X933" s="92"/>
    </row>
    <row r="934" spans="1:24" ht="24.75" customHeight="1" x14ac:dyDescent="0.3">
      <c r="A934" s="11"/>
      <c r="B934" s="6"/>
      <c r="C934" s="6"/>
      <c r="D934" s="7"/>
      <c r="E934" s="7"/>
      <c r="F934" s="8"/>
      <c r="G934" s="8"/>
      <c r="H934" s="8"/>
      <c r="I934" s="93"/>
      <c r="J934" s="93"/>
      <c r="K934" s="91"/>
      <c r="L934" s="94"/>
      <c r="M934" s="94"/>
      <c r="N934" s="101"/>
      <c r="O934" s="101"/>
      <c r="P934" s="92"/>
      <c r="Q934" s="92"/>
      <c r="R934" s="92"/>
      <c r="S934" s="92"/>
      <c r="T934" s="92"/>
      <c r="U934" s="92"/>
      <c r="V934" s="92"/>
      <c r="W934" s="92"/>
      <c r="X934" s="92"/>
    </row>
    <row r="935" spans="1:24" ht="24.75" customHeight="1" x14ac:dyDescent="0.3">
      <c r="A935" s="11"/>
      <c r="B935" s="6"/>
      <c r="C935" s="6"/>
      <c r="D935" s="7"/>
      <c r="E935" s="7"/>
      <c r="F935" s="8"/>
      <c r="G935" s="8"/>
      <c r="H935" s="8"/>
      <c r="I935" s="93"/>
      <c r="J935" s="93"/>
      <c r="K935" s="91"/>
      <c r="L935" s="94"/>
      <c r="M935" s="94"/>
      <c r="N935" s="101"/>
      <c r="O935" s="101"/>
      <c r="P935" s="92"/>
      <c r="Q935" s="92"/>
      <c r="R935" s="92"/>
      <c r="S935" s="92"/>
      <c r="T935" s="92"/>
      <c r="U935" s="92"/>
      <c r="V935" s="92"/>
      <c r="W935" s="92"/>
      <c r="X935" s="92"/>
    </row>
    <row r="936" spans="1:24" ht="24.75" customHeight="1" x14ac:dyDescent="0.3">
      <c r="A936" s="11"/>
      <c r="B936" s="6"/>
      <c r="C936" s="6"/>
      <c r="D936" s="7"/>
      <c r="E936" s="7"/>
      <c r="F936" s="8"/>
      <c r="G936" s="8"/>
      <c r="H936" s="8"/>
      <c r="I936" s="93"/>
      <c r="J936" s="93"/>
      <c r="K936" s="91"/>
      <c r="L936" s="94"/>
      <c r="M936" s="94"/>
      <c r="N936" s="101"/>
      <c r="O936" s="101"/>
      <c r="P936" s="92"/>
      <c r="Q936" s="92"/>
      <c r="R936" s="92"/>
      <c r="S936" s="92"/>
      <c r="T936" s="92"/>
      <c r="U936" s="92"/>
      <c r="V936" s="92"/>
      <c r="W936" s="92"/>
      <c r="X936" s="92"/>
    </row>
    <row r="937" spans="1:24" ht="24.75" customHeight="1" x14ac:dyDescent="0.3">
      <c r="A937" s="11"/>
      <c r="B937" s="6"/>
      <c r="C937" s="6"/>
      <c r="D937" s="7"/>
      <c r="E937" s="7"/>
      <c r="F937" s="8"/>
      <c r="G937" s="8"/>
      <c r="H937" s="8"/>
      <c r="I937" s="93"/>
      <c r="J937" s="93"/>
      <c r="K937" s="91"/>
      <c r="L937" s="94"/>
      <c r="M937" s="94"/>
      <c r="N937" s="101"/>
      <c r="O937" s="101"/>
      <c r="P937" s="92"/>
      <c r="Q937" s="92"/>
      <c r="R937" s="92"/>
      <c r="S937" s="92"/>
      <c r="T937" s="92"/>
      <c r="U937" s="92"/>
      <c r="V937" s="92"/>
      <c r="W937" s="92"/>
      <c r="X937" s="92"/>
    </row>
    <row r="938" spans="1:24" ht="24.75" customHeight="1" x14ac:dyDescent="0.3">
      <c r="A938" s="11"/>
      <c r="B938" s="6"/>
      <c r="C938" s="6"/>
      <c r="D938" s="7"/>
      <c r="E938" s="7"/>
      <c r="F938" s="8"/>
      <c r="G938" s="8"/>
      <c r="H938" s="8"/>
      <c r="I938" s="93"/>
      <c r="J938" s="93"/>
      <c r="K938" s="91"/>
      <c r="L938" s="94"/>
      <c r="M938" s="94"/>
      <c r="N938" s="101"/>
      <c r="O938" s="101"/>
      <c r="P938" s="92"/>
      <c r="Q938" s="92"/>
      <c r="R938" s="92"/>
      <c r="S938" s="92"/>
      <c r="T938" s="92"/>
      <c r="U938" s="92"/>
      <c r="V938" s="92"/>
      <c r="W938" s="92"/>
      <c r="X938" s="92"/>
    </row>
    <row r="939" spans="1:24" ht="24.75" customHeight="1" x14ac:dyDescent="0.3">
      <c r="A939" s="11"/>
      <c r="B939" s="6"/>
      <c r="C939" s="6"/>
      <c r="D939" s="7"/>
      <c r="E939" s="7"/>
      <c r="F939" s="8"/>
      <c r="G939" s="8"/>
      <c r="H939" s="8"/>
      <c r="I939" s="93"/>
      <c r="J939" s="93"/>
      <c r="K939" s="91"/>
      <c r="L939" s="94"/>
      <c r="M939" s="94"/>
      <c r="N939" s="101"/>
      <c r="O939" s="101"/>
      <c r="P939" s="92"/>
      <c r="Q939" s="92"/>
      <c r="R939" s="92"/>
      <c r="S939" s="92"/>
      <c r="T939" s="92"/>
      <c r="U939" s="92"/>
      <c r="V939" s="92"/>
      <c r="W939" s="92"/>
      <c r="X939" s="92"/>
    </row>
    <row r="940" spans="1:24" ht="24.75" customHeight="1" x14ac:dyDescent="0.3">
      <c r="A940" s="11"/>
      <c r="B940" s="6"/>
      <c r="C940" s="6"/>
      <c r="D940" s="7"/>
      <c r="E940" s="7"/>
      <c r="F940" s="8"/>
      <c r="G940" s="8"/>
      <c r="H940" s="8"/>
      <c r="I940" s="93"/>
      <c r="J940" s="93"/>
      <c r="K940" s="91"/>
      <c r="L940" s="94"/>
      <c r="M940" s="94"/>
      <c r="N940" s="101"/>
      <c r="O940" s="101"/>
      <c r="P940" s="92"/>
      <c r="Q940" s="92"/>
      <c r="R940" s="92"/>
      <c r="S940" s="92"/>
      <c r="T940" s="92"/>
      <c r="U940" s="92"/>
      <c r="V940" s="92"/>
      <c r="W940" s="92"/>
      <c r="X940" s="92"/>
    </row>
    <row r="941" spans="1:24" ht="24.75" customHeight="1" x14ac:dyDescent="0.3">
      <c r="A941" s="11"/>
      <c r="B941" s="6"/>
      <c r="C941" s="6"/>
      <c r="D941" s="7"/>
      <c r="E941" s="7"/>
      <c r="F941" s="8"/>
      <c r="G941" s="8"/>
      <c r="H941" s="8"/>
      <c r="I941" s="93"/>
      <c r="J941" s="93"/>
      <c r="K941" s="91"/>
      <c r="L941" s="94"/>
      <c r="M941" s="94"/>
      <c r="N941" s="101"/>
      <c r="O941" s="101"/>
      <c r="P941" s="92"/>
      <c r="Q941" s="92"/>
      <c r="R941" s="92"/>
      <c r="S941" s="92"/>
      <c r="T941" s="92"/>
      <c r="U941" s="92"/>
      <c r="V941" s="92"/>
      <c r="W941" s="92"/>
      <c r="X941" s="92"/>
    </row>
    <row r="942" spans="1:24" ht="24.75" customHeight="1" x14ac:dyDescent="0.3">
      <c r="A942" s="11"/>
      <c r="B942" s="6"/>
      <c r="C942" s="6"/>
      <c r="D942" s="7"/>
      <c r="E942" s="7"/>
      <c r="F942" s="8"/>
      <c r="G942" s="8"/>
      <c r="H942" s="8"/>
      <c r="I942" s="93"/>
      <c r="J942" s="93"/>
      <c r="K942" s="91"/>
      <c r="L942" s="94"/>
      <c r="M942" s="94"/>
      <c r="N942" s="101"/>
      <c r="O942" s="101"/>
      <c r="P942" s="92"/>
      <c r="Q942" s="92"/>
      <c r="R942" s="92"/>
      <c r="S942" s="92"/>
      <c r="T942" s="92"/>
      <c r="U942" s="92"/>
      <c r="V942" s="92"/>
      <c r="W942" s="92"/>
      <c r="X942" s="92"/>
    </row>
    <row r="943" spans="1:24" ht="24.75" customHeight="1" x14ac:dyDescent="0.3">
      <c r="A943" s="11"/>
      <c r="B943" s="6"/>
      <c r="C943" s="6"/>
      <c r="D943" s="7"/>
      <c r="E943" s="7"/>
      <c r="F943" s="8"/>
      <c r="G943" s="8"/>
      <c r="H943" s="8"/>
      <c r="I943" s="93"/>
      <c r="J943" s="93"/>
      <c r="K943" s="91"/>
      <c r="L943" s="94"/>
      <c r="M943" s="94"/>
      <c r="N943" s="101"/>
      <c r="O943" s="101"/>
      <c r="P943" s="92"/>
      <c r="Q943" s="92"/>
      <c r="R943" s="92"/>
      <c r="S943" s="92"/>
      <c r="T943" s="92"/>
      <c r="U943" s="92"/>
      <c r="V943" s="92"/>
      <c r="W943" s="92"/>
      <c r="X943" s="92"/>
    </row>
    <row r="944" spans="1:24" ht="24.75" customHeight="1" x14ac:dyDescent="0.3">
      <c r="A944" s="11"/>
      <c r="B944" s="6"/>
      <c r="C944" s="6"/>
      <c r="D944" s="7"/>
      <c r="E944" s="7"/>
      <c r="F944" s="8"/>
      <c r="G944" s="8"/>
      <c r="H944" s="8"/>
      <c r="I944" s="93"/>
      <c r="J944" s="93"/>
      <c r="K944" s="91"/>
      <c r="L944" s="94"/>
      <c r="M944" s="94"/>
      <c r="N944" s="101"/>
      <c r="O944" s="101"/>
      <c r="P944" s="92"/>
      <c r="Q944" s="92"/>
      <c r="R944" s="92"/>
      <c r="S944" s="92"/>
      <c r="T944" s="92"/>
      <c r="U944" s="92"/>
      <c r="V944" s="92"/>
      <c r="W944" s="92"/>
      <c r="X944" s="92"/>
    </row>
    <row r="945" spans="1:24" ht="24.75" customHeight="1" x14ac:dyDescent="0.3">
      <c r="A945" s="11"/>
      <c r="B945" s="6"/>
      <c r="C945" s="6"/>
      <c r="D945" s="7"/>
      <c r="E945" s="7"/>
      <c r="F945" s="8"/>
      <c r="G945" s="8"/>
      <c r="H945" s="8"/>
      <c r="I945" s="93"/>
      <c r="J945" s="93"/>
      <c r="K945" s="91"/>
      <c r="L945" s="94"/>
      <c r="M945" s="94"/>
      <c r="N945" s="101"/>
      <c r="O945" s="101"/>
      <c r="P945" s="92"/>
      <c r="Q945" s="92"/>
      <c r="R945" s="92"/>
      <c r="S945" s="92"/>
      <c r="T945" s="92"/>
      <c r="U945" s="92"/>
      <c r="V945" s="92"/>
      <c r="W945" s="92"/>
      <c r="X945" s="92"/>
    </row>
    <row r="946" spans="1:24" ht="24.75" customHeight="1" x14ac:dyDescent="0.3">
      <c r="A946" s="11"/>
      <c r="B946" s="6"/>
      <c r="C946" s="6"/>
      <c r="D946" s="7"/>
      <c r="E946" s="7"/>
      <c r="F946" s="8"/>
      <c r="G946" s="8"/>
      <c r="H946" s="8"/>
      <c r="I946" s="93"/>
      <c r="J946" s="93"/>
      <c r="K946" s="91"/>
      <c r="L946" s="94"/>
      <c r="M946" s="94"/>
      <c r="N946" s="101"/>
      <c r="O946" s="101"/>
      <c r="P946" s="92"/>
      <c r="Q946" s="92"/>
      <c r="R946" s="92"/>
      <c r="S946" s="92"/>
      <c r="T946" s="92"/>
      <c r="U946" s="92"/>
      <c r="V946" s="92"/>
      <c r="W946" s="92"/>
      <c r="X946" s="92"/>
    </row>
    <row r="947" spans="1:24" ht="24.75" customHeight="1" x14ac:dyDescent="0.3">
      <c r="A947" s="11"/>
      <c r="B947" s="6"/>
      <c r="C947" s="6"/>
      <c r="D947" s="7"/>
      <c r="E947" s="7"/>
      <c r="F947" s="8"/>
      <c r="G947" s="8"/>
      <c r="H947" s="8"/>
      <c r="I947" s="93"/>
      <c r="J947" s="93"/>
      <c r="K947" s="91"/>
      <c r="L947" s="94"/>
      <c r="M947" s="94"/>
      <c r="N947" s="101"/>
      <c r="O947" s="101"/>
      <c r="P947" s="92"/>
      <c r="Q947" s="92"/>
      <c r="R947" s="92"/>
      <c r="S947" s="92"/>
      <c r="T947" s="92"/>
      <c r="U947" s="92"/>
      <c r="V947" s="92"/>
      <c r="W947" s="92"/>
      <c r="X947" s="92"/>
    </row>
    <row r="948" spans="1:24" ht="24.75" customHeight="1" x14ac:dyDescent="0.3">
      <c r="A948" s="11"/>
      <c r="B948" s="6"/>
      <c r="C948" s="6"/>
      <c r="D948" s="7"/>
      <c r="E948" s="7"/>
      <c r="F948" s="8"/>
      <c r="G948" s="8"/>
      <c r="H948" s="8"/>
      <c r="I948" s="93"/>
      <c r="J948" s="93"/>
      <c r="K948" s="91"/>
      <c r="L948" s="94"/>
      <c r="M948" s="94"/>
      <c r="N948" s="101"/>
      <c r="O948" s="101"/>
      <c r="P948" s="92"/>
      <c r="Q948" s="92"/>
      <c r="R948" s="92"/>
      <c r="S948" s="92"/>
      <c r="T948" s="92"/>
      <c r="U948" s="92"/>
      <c r="V948" s="92"/>
      <c r="W948" s="92"/>
      <c r="X948" s="92"/>
    </row>
    <row r="949" spans="1:24" ht="24.75" customHeight="1" x14ac:dyDescent="0.3">
      <c r="A949" s="11"/>
      <c r="B949" s="6"/>
      <c r="C949" s="6"/>
      <c r="D949" s="7"/>
      <c r="E949" s="7"/>
      <c r="F949" s="8"/>
      <c r="G949" s="8"/>
      <c r="H949" s="8"/>
      <c r="I949" s="93"/>
      <c r="J949" s="93"/>
      <c r="K949" s="91"/>
      <c r="L949" s="94"/>
      <c r="M949" s="94"/>
      <c r="N949" s="101"/>
      <c r="O949" s="101"/>
      <c r="P949" s="92"/>
      <c r="Q949" s="92"/>
      <c r="R949" s="92"/>
      <c r="S949" s="92"/>
      <c r="T949" s="92"/>
      <c r="U949" s="92"/>
      <c r="V949" s="92"/>
      <c r="W949" s="92"/>
      <c r="X949" s="92"/>
    </row>
    <row r="950" spans="1:24" ht="24.75" customHeight="1" x14ac:dyDescent="0.3">
      <c r="A950" s="11"/>
      <c r="B950" s="6"/>
      <c r="C950" s="6"/>
      <c r="D950" s="7"/>
      <c r="E950" s="7"/>
      <c r="F950" s="8"/>
      <c r="G950" s="8"/>
      <c r="H950" s="8"/>
      <c r="I950" s="93"/>
      <c r="J950" s="93"/>
      <c r="K950" s="91"/>
      <c r="L950" s="94"/>
      <c r="M950" s="94"/>
      <c r="N950" s="101"/>
      <c r="O950" s="101"/>
      <c r="P950" s="92"/>
      <c r="Q950" s="92"/>
      <c r="R950" s="92"/>
      <c r="S950" s="92"/>
      <c r="T950" s="92"/>
      <c r="U950" s="92"/>
      <c r="V950" s="92"/>
      <c r="W950" s="92"/>
      <c r="X950" s="92"/>
    </row>
    <row r="951" spans="1:24" ht="24.75" customHeight="1" x14ac:dyDescent="0.3">
      <c r="A951" s="11"/>
      <c r="B951" s="6"/>
      <c r="C951" s="6"/>
      <c r="D951" s="7"/>
      <c r="E951" s="7"/>
      <c r="F951" s="8"/>
      <c r="G951" s="8"/>
      <c r="H951" s="8"/>
      <c r="I951" s="93"/>
      <c r="J951" s="93"/>
      <c r="K951" s="91"/>
      <c r="L951" s="94"/>
      <c r="M951" s="94"/>
      <c r="N951" s="101"/>
      <c r="O951" s="101"/>
      <c r="P951" s="92"/>
      <c r="Q951" s="92"/>
      <c r="R951" s="92"/>
      <c r="S951" s="92"/>
      <c r="T951" s="92"/>
      <c r="U951" s="92"/>
      <c r="V951" s="92"/>
      <c r="W951" s="92"/>
      <c r="X951" s="92"/>
    </row>
    <row r="952" spans="1:24" ht="24.75" customHeight="1" x14ac:dyDescent="0.3">
      <c r="A952" s="11"/>
      <c r="B952" s="6"/>
      <c r="C952" s="6"/>
      <c r="D952" s="7"/>
      <c r="E952" s="7"/>
      <c r="F952" s="8"/>
      <c r="G952" s="8"/>
      <c r="H952" s="8"/>
      <c r="I952" s="93"/>
      <c r="J952" s="93"/>
      <c r="K952" s="91"/>
      <c r="L952" s="94"/>
      <c r="M952" s="94"/>
      <c r="N952" s="101"/>
      <c r="O952" s="101"/>
      <c r="P952" s="92"/>
      <c r="Q952" s="92"/>
      <c r="R952" s="92"/>
      <c r="S952" s="92"/>
      <c r="T952" s="92"/>
      <c r="U952" s="92"/>
      <c r="V952" s="92"/>
      <c r="W952" s="92"/>
      <c r="X952" s="92"/>
    </row>
    <row r="953" spans="1:24" ht="24.75" customHeight="1" x14ac:dyDescent="0.3">
      <c r="A953" s="11"/>
      <c r="B953" s="6"/>
      <c r="C953" s="6"/>
      <c r="D953" s="7"/>
      <c r="E953" s="7"/>
      <c r="F953" s="8"/>
      <c r="G953" s="8"/>
      <c r="H953" s="8"/>
      <c r="I953" s="93"/>
      <c r="J953" s="93"/>
      <c r="K953" s="91"/>
      <c r="L953" s="94"/>
      <c r="M953" s="94"/>
      <c r="N953" s="101"/>
      <c r="O953" s="101"/>
      <c r="P953" s="92"/>
      <c r="Q953" s="92"/>
      <c r="R953" s="92"/>
      <c r="S953" s="92"/>
      <c r="T953" s="92"/>
      <c r="U953" s="92"/>
      <c r="V953" s="92"/>
      <c r="W953" s="92"/>
      <c r="X953" s="92"/>
    </row>
    <row r="954" spans="1:24" ht="24.75" customHeight="1" x14ac:dyDescent="0.3">
      <c r="A954" s="11"/>
      <c r="B954" s="6"/>
      <c r="C954" s="6"/>
      <c r="D954" s="7"/>
      <c r="E954" s="7"/>
      <c r="F954" s="8"/>
      <c r="G954" s="8"/>
      <c r="H954" s="8"/>
      <c r="I954" s="93"/>
      <c r="J954" s="93"/>
      <c r="K954" s="91"/>
      <c r="L954" s="94"/>
      <c r="M954" s="94"/>
      <c r="N954" s="101"/>
      <c r="O954" s="101"/>
      <c r="P954" s="92"/>
      <c r="Q954" s="92"/>
      <c r="R954" s="92"/>
      <c r="S954" s="92"/>
      <c r="T954" s="92"/>
      <c r="U954" s="92"/>
      <c r="V954" s="92"/>
      <c r="W954" s="92"/>
      <c r="X954" s="92"/>
    </row>
    <row r="955" spans="1:24" ht="24.75" customHeight="1" x14ac:dyDescent="0.3">
      <c r="A955" s="11"/>
      <c r="B955" s="6"/>
      <c r="C955" s="6"/>
      <c r="D955" s="7"/>
      <c r="E955" s="7"/>
      <c r="F955" s="8"/>
      <c r="G955" s="8"/>
      <c r="H955" s="8"/>
      <c r="I955" s="93"/>
      <c r="J955" s="93"/>
      <c r="K955" s="91"/>
      <c r="L955" s="94"/>
      <c r="M955" s="94"/>
      <c r="N955" s="101"/>
      <c r="O955" s="101"/>
      <c r="P955" s="92"/>
      <c r="Q955" s="92"/>
      <c r="R955" s="92"/>
      <c r="S955" s="92"/>
      <c r="T955" s="92"/>
      <c r="U955" s="92"/>
      <c r="V955" s="92"/>
      <c r="W955" s="92"/>
      <c r="X955" s="92"/>
    </row>
    <row r="956" spans="1:24" ht="24.75" customHeight="1" x14ac:dyDescent="0.3">
      <c r="A956" s="11"/>
      <c r="B956" s="6"/>
      <c r="C956" s="6"/>
      <c r="D956" s="7"/>
      <c r="E956" s="7"/>
      <c r="F956" s="8"/>
      <c r="G956" s="8"/>
      <c r="H956" s="8"/>
      <c r="I956" s="93"/>
      <c r="J956" s="93"/>
      <c r="K956" s="91"/>
      <c r="L956" s="94"/>
      <c r="M956" s="94"/>
      <c r="N956" s="101"/>
      <c r="O956" s="101"/>
      <c r="P956" s="92"/>
      <c r="Q956" s="92"/>
      <c r="R956" s="92"/>
      <c r="S956" s="92"/>
      <c r="T956" s="92"/>
      <c r="U956" s="92"/>
      <c r="V956" s="92"/>
      <c r="W956" s="92"/>
      <c r="X956" s="92"/>
    </row>
    <row r="957" spans="1:24" ht="24.75" customHeight="1" x14ac:dyDescent="0.3">
      <c r="A957" s="11"/>
      <c r="B957" s="6"/>
      <c r="C957" s="6"/>
      <c r="D957" s="7"/>
      <c r="E957" s="7"/>
      <c r="F957" s="8"/>
      <c r="G957" s="8"/>
      <c r="H957" s="8"/>
      <c r="I957" s="93"/>
      <c r="J957" s="93"/>
      <c r="K957" s="91"/>
      <c r="L957" s="94"/>
      <c r="M957" s="94"/>
      <c r="N957" s="101"/>
      <c r="O957" s="101"/>
      <c r="P957" s="92"/>
      <c r="Q957" s="92"/>
      <c r="R957" s="92"/>
      <c r="S957" s="92"/>
      <c r="T957" s="92"/>
      <c r="U957" s="92"/>
      <c r="V957" s="92"/>
      <c r="W957" s="92"/>
      <c r="X957" s="92"/>
    </row>
    <row r="958" spans="1:24" ht="24.75" customHeight="1" x14ac:dyDescent="0.3">
      <c r="A958" s="11"/>
      <c r="B958" s="6"/>
      <c r="C958" s="6"/>
      <c r="D958" s="7"/>
      <c r="E958" s="7"/>
      <c r="F958" s="8"/>
      <c r="G958" s="8"/>
      <c r="H958" s="8"/>
      <c r="K958" s="91"/>
      <c r="N958" s="101"/>
      <c r="O958" s="101"/>
      <c r="P958" s="92"/>
      <c r="Q958" s="92"/>
      <c r="R958" s="92"/>
      <c r="S958" s="92"/>
      <c r="T958" s="92"/>
      <c r="U958" s="92"/>
      <c r="V958" s="92"/>
      <c r="W958" s="92"/>
      <c r="X958" s="92"/>
    </row>
    <row r="959" spans="1:24" ht="24.75" customHeight="1" x14ac:dyDescent="0.3">
      <c r="A959" s="11"/>
      <c r="B959" s="6"/>
      <c r="C959" s="6"/>
      <c r="D959" s="7"/>
      <c r="E959" s="7"/>
      <c r="F959" s="8"/>
      <c r="G959" s="8"/>
      <c r="H959" s="8"/>
      <c r="K959" s="91"/>
      <c r="N959" s="101"/>
      <c r="O959" s="101"/>
      <c r="P959" s="92"/>
      <c r="Q959" s="92"/>
      <c r="R959" s="92"/>
      <c r="S959" s="92"/>
      <c r="T959" s="92"/>
      <c r="U959" s="92"/>
      <c r="V959" s="92"/>
      <c r="W959" s="92"/>
      <c r="X959" s="92"/>
    </row>
    <row r="960" spans="1:24" ht="24.75" customHeight="1" x14ac:dyDescent="0.3">
      <c r="A960" s="11"/>
      <c r="B960" s="6"/>
      <c r="C960" s="6"/>
      <c r="D960" s="7"/>
      <c r="E960" s="7"/>
      <c r="F960" s="8"/>
      <c r="G960" s="8"/>
      <c r="H960" s="8"/>
      <c r="K960" s="91"/>
      <c r="N960" s="101"/>
      <c r="O960" s="101"/>
      <c r="P960" s="92"/>
      <c r="Q960" s="92"/>
      <c r="R960" s="92"/>
      <c r="S960" s="92"/>
      <c r="T960" s="92"/>
      <c r="U960" s="92"/>
      <c r="V960" s="92"/>
      <c r="W960" s="92"/>
      <c r="X960" s="92"/>
    </row>
    <row r="961" spans="1:24" ht="24.75" customHeight="1" x14ac:dyDescent="0.3">
      <c r="A961" s="11"/>
      <c r="B961" s="6"/>
      <c r="C961" s="6"/>
      <c r="D961" s="7"/>
      <c r="E961" s="7"/>
      <c r="F961" s="8"/>
      <c r="G961" s="8"/>
      <c r="H961" s="8"/>
      <c r="K961" s="91"/>
      <c r="N961" s="101"/>
      <c r="O961" s="101"/>
      <c r="P961" s="92"/>
      <c r="Q961" s="92"/>
      <c r="R961" s="92"/>
      <c r="S961" s="92"/>
      <c r="T961" s="92"/>
      <c r="U961" s="92"/>
      <c r="V961" s="92"/>
      <c r="W961" s="92"/>
      <c r="X961" s="92"/>
    </row>
    <row r="962" spans="1:24" ht="24.75" customHeight="1" x14ac:dyDescent="0.3">
      <c r="A962" s="11"/>
      <c r="B962" s="6"/>
      <c r="C962" s="6"/>
      <c r="D962" s="7"/>
      <c r="E962" s="7"/>
      <c r="F962" s="8"/>
      <c r="G962" s="8"/>
      <c r="H962" s="8"/>
      <c r="K962" s="91"/>
      <c r="N962" s="101"/>
      <c r="O962" s="101"/>
      <c r="P962" s="92"/>
      <c r="Q962" s="92"/>
      <c r="R962" s="92"/>
      <c r="S962" s="92"/>
      <c r="T962" s="92"/>
      <c r="U962" s="92"/>
      <c r="V962" s="92"/>
      <c r="W962" s="92"/>
      <c r="X962" s="92"/>
    </row>
    <row r="963" spans="1:24" ht="24.75" customHeight="1" x14ac:dyDescent="0.3">
      <c r="A963" s="11"/>
      <c r="B963" s="6"/>
      <c r="C963" s="6"/>
      <c r="D963" s="7"/>
      <c r="E963" s="7"/>
      <c r="F963" s="8"/>
      <c r="G963" s="8"/>
      <c r="H963" s="8"/>
      <c r="K963" s="91"/>
      <c r="N963" s="101"/>
      <c r="O963" s="101"/>
      <c r="P963" s="92"/>
      <c r="Q963" s="92"/>
      <c r="R963" s="92"/>
      <c r="S963" s="92"/>
      <c r="T963" s="92"/>
      <c r="U963" s="92"/>
      <c r="V963" s="92"/>
      <c r="W963" s="92"/>
      <c r="X963" s="92"/>
    </row>
    <row r="964" spans="1:24" ht="24.75" customHeight="1" x14ac:dyDescent="0.3">
      <c r="A964" s="11"/>
      <c r="B964" s="6"/>
      <c r="C964" s="6"/>
      <c r="D964" s="7"/>
      <c r="E964" s="7"/>
      <c r="F964" s="8"/>
      <c r="G964" s="8"/>
      <c r="H964" s="8"/>
      <c r="K964" s="91"/>
      <c r="N964" s="101"/>
      <c r="O964" s="101"/>
      <c r="P964" s="92"/>
      <c r="Q964" s="92"/>
      <c r="R964" s="92"/>
      <c r="S964" s="92"/>
      <c r="T964" s="92"/>
      <c r="U964" s="92"/>
      <c r="V964" s="92"/>
      <c r="W964" s="92"/>
      <c r="X964" s="92"/>
    </row>
    <row r="965" spans="1:24" ht="24.75" customHeight="1" x14ac:dyDescent="0.3">
      <c r="A965" s="11"/>
      <c r="B965" s="6"/>
      <c r="C965" s="6"/>
      <c r="D965" s="7"/>
      <c r="E965" s="7"/>
      <c r="F965" s="8"/>
      <c r="G965" s="8"/>
      <c r="H965" s="8"/>
      <c r="K965" s="91"/>
      <c r="N965" s="101"/>
      <c r="O965" s="101"/>
      <c r="P965" s="92"/>
      <c r="Q965" s="92"/>
      <c r="R965" s="92"/>
      <c r="S965" s="92"/>
      <c r="T965" s="92"/>
      <c r="U965" s="92"/>
      <c r="V965" s="92"/>
      <c r="W965" s="92"/>
      <c r="X965" s="92"/>
    </row>
    <row r="966" spans="1:24" ht="24.75" customHeight="1" x14ac:dyDescent="0.3">
      <c r="A966" s="11"/>
      <c r="B966" s="6"/>
      <c r="C966" s="6"/>
      <c r="D966" s="7"/>
      <c r="E966" s="7"/>
      <c r="F966" s="8"/>
      <c r="G966" s="8"/>
      <c r="H966" s="8"/>
      <c r="K966" s="91"/>
      <c r="N966" s="101"/>
      <c r="O966" s="101"/>
      <c r="P966" s="92"/>
      <c r="Q966" s="92"/>
      <c r="R966" s="92"/>
      <c r="S966" s="92"/>
      <c r="T966" s="92"/>
      <c r="U966" s="92"/>
      <c r="V966" s="92"/>
      <c r="W966" s="92"/>
      <c r="X966" s="92"/>
    </row>
    <row r="967" spans="1:24" ht="24.75" customHeight="1" x14ac:dyDescent="0.3">
      <c r="A967" s="11"/>
      <c r="B967" s="6"/>
      <c r="C967" s="6"/>
      <c r="D967" s="7"/>
      <c r="E967" s="7"/>
      <c r="F967" s="8"/>
      <c r="G967" s="8"/>
      <c r="H967" s="8"/>
      <c r="K967" s="91"/>
      <c r="N967" s="101"/>
      <c r="O967" s="101"/>
      <c r="P967" s="92"/>
      <c r="Q967" s="92"/>
      <c r="R967" s="92"/>
      <c r="S967" s="92"/>
      <c r="T967" s="92"/>
      <c r="U967" s="92"/>
      <c r="V967" s="92"/>
      <c r="W967" s="92"/>
      <c r="X967" s="92"/>
    </row>
    <row r="968" spans="1:24" ht="24.75" customHeight="1" x14ac:dyDescent="0.3">
      <c r="A968" s="11"/>
      <c r="B968" s="6"/>
      <c r="C968" s="6"/>
      <c r="D968" s="7"/>
      <c r="E968" s="7"/>
      <c r="F968" s="8"/>
      <c r="G968" s="8"/>
      <c r="H968" s="8"/>
      <c r="K968" s="91"/>
      <c r="N968" s="101"/>
      <c r="O968" s="101"/>
      <c r="P968" s="92"/>
      <c r="Q968" s="92"/>
      <c r="R968" s="92"/>
      <c r="S968" s="92"/>
      <c r="T968" s="92"/>
      <c r="U968" s="92"/>
      <c r="V968" s="92"/>
      <c r="W968" s="92"/>
      <c r="X968" s="92"/>
    </row>
    <row r="969" spans="1:24" ht="24.75" customHeight="1" x14ac:dyDescent="0.3">
      <c r="A969" s="11"/>
      <c r="B969" s="6"/>
      <c r="C969" s="6"/>
      <c r="D969" s="7"/>
      <c r="E969" s="7"/>
      <c r="F969" s="8"/>
      <c r="G969" s="8"/>
      <c r="H969" s="8"/>
      <c r="K969" s="91"/>
      <c r="N969" s="101"/>
      <c r="O969" s="101"/>
      <c r="P969" s="92"/>
      <c r="Q969" s="92"/>
      <c r="R969" s="92"/>
      <c r="S969" s="92"/>
      <c r="T969" s="92"/>
      <c r="U969" s="92"/>
      <c r="V969" s="92"/>
      <c r="W969" s="92"/>
      <c r="X969" s="92"/>
    </row>
    <row r="970" spans="1:24" ht="24.75" customHeight="1" x14ac:dyDescent="0.3">
      <c r="A970" s="11"/>
      <c r="B970" s="6"/>
      <c r="C970" s="6"/>
      <c r="D970" s="7"/>
      <c r="E970" s="7"/>
      <c r="F970" s="8"/>
      <c r="G970" s="8"/>
      <c r="H970" s="8"/>
      <c r="K970" s="91"/>
      <c r="N970" s="101"/>
      <c r="O970" s="101"/>
      <c r="P970" s="92"/>
      <c r="Q970" s="92"/>
      <c r="R970" s="92"/>
      <c r="S970" s="92"/>
      <c r="T970" s="92"/>
      <c r="U970" s="92"/>
      <c r="V970" s="92"/>
      <c r="W970" s="92"/>
      <c r="X970" s="92"/>
    </row>
    <row r="971" spans="1:24" ht="24.75" customHeight="1" x14ac:dyDescent="0.3">
      <c r="A971" s="11"/>
      <c r="B971" s="6"/>
      <c r="C971" s="6"/>
      <c r="D971" s="7"/>
      <c r="E971" s="7"/>
      <c r="F971" s="8"/>
      <c r="G971" s="8"/>
      <c r="H971" s="8"/>
      <c r="K971" s="91"/>
      <c r="N971" s="101"/>
      <c r="O971" s="101"/>
      <c r="P971" s="92"/>
      <c r="Q971" s="92"/>
      <c r="R971" s="92"/>
      <c r="S971" s="92"/>
      <c r="T971" s="92"/>
      <c r="U971" s="92"/>
      <c r="V971" s="92"/>
      <c r="W971" s="92"/>
      <c r="X971" s="92"/>
    </row>
    <row r="972" spans="1:24" ht="24.75" customHeight="1" x14ac:dyDescent="0.3">
      <c r="A972" s="11"/>
      <c r="B972" s="6"/>
      <c r="C972" s="6"/>
      <c r="D972" s="7"/>
      <c r="E972" s="7"/>
      <c r="F972" s="8"/>
      <c r="G972" s="8"/>
      <c r="H972" s="8"/>
      <c r="K972" s="91"/>
      <c r="N972" s="101"/>
      <c r="O972" s="101"/>
      <c r="P972" s="92"/>
      <c r="Q972" s="92"/>
      <c r="R972" s="92"/>
      <c r="S972" s="92"/>
      <c r="T972" s="92"/>
      <c r="U972" s="92"/>
      <c r="V972" s="92"/>
      <c r="W972" s="92"/>
      <c r="X972" s="92"/>
    </row>
    <row r="973" spans="1:24" ht="24.75" customHeight="1" x14ac:dyDescent="0.3">
      <c r="A973" s="11"/>
      <c r="B973" s="6"/>
      <c r="C973" s="6"/>
      <c r="D973" s="7"/>
      <c r="E973" s="7"/>
      <c r="F973" s="8"/>
      <c r="G973" s="8"/>
      <c r="H973" s="8"/>
      <c r="K973" s="91"/>
      <c r="N973" s="101"/>
      <c r="O973" s="101"/>
      <c r="P973" s="92"/>
      <c r="Q973" s="92"/>
      <c r="R973" s="92"/>
      <c r="S973" s="92"/>
      <c r="T973" s="92"/>
      <c r="U973" s="92"/>
      <c r="V973" s="92"/>
      <c r="W973" s="92"/>
      <c r="X973" s="92"/>
    </row>
    <row r="974" spans="1:24" ht="24.75" customHeight="1" x14ac:dyDescent="0.3">
      <c r="A974" s="11"/>
      <c r="B974" s="6"/>
      <c r="C974" s="6"/>
      <c r="D974" s="7"/>
      <c r="E974" s="7"/>
      <c r="F974" s="8"/>
      <c r="G974" s="8"/>
      <c r="H974" s="8"/>
      <c r="K974" s="91"/>
      <c r="N974" s="101"/>
      <c r="O974" s="101"/>
      <c r="P974" s="92"/>
      <c r="Q974" s="92"/>
      <c r="R974" s="92"/>
      <c r="S974" s="92"/>
      <c r="T974" s="92"/>
      <c r="U974" s="92"/>
      <c r="V974" s="92"/>
      <c r="W974" s="92"/>
      <c r="X974" s="92"/>
    </row>
    <row r="975" spans="1:24" ht="24.75" customHeight="1" x14ac:dyDescent="0.3">
      <c r="A975" s="11"/>
      <c r="B975" s="6"/>
      <c r="C975" s="6"/>
      <c r="D975" s="7"/>
      <c r="E975" s="7"/>
      <c r="F975" s="8"/>
      <c r="G975" s="8"/>
      <c r="H975" s="8"/>
      <c r="K975" s="91"/>
      <c r="N975" s="101"/>
      <c r="O975" s="101"/>
      <c r="P975" s="92"/>
      <c r="Q975" s="92"/>
      <c r="R975" s="92"/>
      <c r="S975" s="92"/>
      <c r="T975" s="92"/>
      <c r="U975" s="92"/>
      <c r="V975" s="92"/>
      <c r="W975" s="92"/>
      <c r="X975" s="92"/>
    </row>
    <row r="976" spans="1:24" ht="24.75" customHeight="1" x14ac:dyDescent="0.3">
      <c r="A976" s="11"/>
      <c r="B976" s="6"/>
      <c r="C976" s="6"/>
      <c r="D976" s="7"/>
      <c r="E976" s="7"/>
      <c r="F976" s="8"/>
      <c r="G976" s="8"/>
      <c r="H976" s="8"/>
      <c r="K976" s="91"/>
      <c r="N976" s="101"/>
      <c r="O976" s="101"/>
      <c r="P976" s="92"/>
      <c r="Q976" s="92"/>
      <c r="R976" s="92"/>
      <c r="S976" s="92"/>
      <c r="T976" s="92"/>
      <c r="U976" s="92"/>
      <c r="V976" s="92"/>
      <c r="W976" s="92"/>
      <c r="X976" s="92"/>
    </row>
    <row r="977" spans="1:24" ht="24.75" customHeight="1" x14ac:dyDescent="0.3">
      <c r="A977" s="11"/>
      <c r="B977" s="6"/>
      <c r="C977" s="6"/>
      <c r="D977" s="7"/>
      <c r="E977" s="7"/>
      <c r="F977" s="8"/>
      <c r="G977" s="8"/>
      <c r="H977" s="8"/>
      <c r="K977" s="91"/>
      <c r="N977" s="101"/>
      <c r="O977" s="101"/>
      <c r="P977" s="92"/>
      <c r="Q977" s="92"/>
      <c r="R977" s="92"/>
      <c r="S977" s="92"/>
      <c r="T977" s="92"/>
      <c r="U977" s="92"/>
      <c r="V977" s="92"/>
      <c r="W977" s="92"/>
      <c r="X977" s="92"/>
    </row>
    <row r="978" spans="1:24" ht="24.75" customHeight="1" x14ac:dyDescent="0.3">
      <c r="A978" s="11"/>
      <c r="B978" s="6"/>
      <c r="C978" s="6"/>
      <c r="D978" s="7"/>
      <c r="E978" s="7"/>
      <c r="F978" s="8"/>
      <c r="G978" s="8"/>
      <c r="H978" s="8"/>
      <c r="K978" s="91"/>
      <c r="N978" s="101"/>
      <c r="O978" s="101"/>
      <c r="P978" s="92"/>
      <c r="Q978" s="92"/>
      <c r="R978" s="92"/>
      <c r="S978" s="92"/>
      <c r="T978" s="92"/>
      <c r="U978" s="92"/>
      <c r="V978" s="92"/>
      <c r="W978" s="92"/>
      <c r="X978" s="92"/>
    </row>
    <row r="979" spans="1:24" ht="24.75" customHeight="1" x14ac:dyDescent="0.3">
      <c r="A979" s="11"/>
      <c r="B979" s="6"/>
      <c r="C979" s="6"/>
      <c r="D979" s="7"/>
      <c r="E979" s="7"/>
      <c r="F979" s="8"/>
      <c r="G979" s="8"/>
      <c r="H979" s="8"/>
      <c r="K979" s="91"/>
      <c r="N979" s="101"/>
      <c r="O979" s="101"/>
      <c r="P979" s="92"/>
      <c r="Q979" s="92"/>
      <c r="R979" s="92"/>
      <c r="S979" s="92"/>
      <c r="T979" s="92"/>
      <c r="U979" s="92"/>
      <c r="V979" s="92"/>
      <c r="W979" s="92"/>
      <c r="X979" s="92"/>
    </row>
    <row r="980" spans="1:24" ht="24.75" customHeight="1" x14ac:dyDescent="0.3">
      <c r="A980" s="11"/>
      <c r="B980" s="6"/>
      <c r="C980" s="6"/>
      <c r="D980" s="7"/>
      <c r="E980" s="7"/>
      <c r="F980" s="8"/>
      <c r="G980" s="8"/>
      <c r="H980" s="8"/>
      <c r="K980" s="91"/>
      <c r="N980" s="101"/>
      <c r="O980" s="101"/>
      <c r="P980" s="92"/>
      <c r="Q980" s="92"/>
      <c r="R980" s="92"/>
      <c r="S980" s="92"/>
      <c r="T980" s="92"/>
      <c r="U980" s="92"/>
      <c r="V980" s="92"/>
      <c r="W980" s="92"/>
      <c r="X980" s="92"/>
    </row>
    <row r="981" spans="1:24" ht="24.75" customHeight="1" x14ac:dyDescent="0.3">
      <c r="A981" s="11"/>
      <c r="B981" s="6"/>
      <c r="C981" s="6"/>
      <c r="D981" s="7"/>
      <c r="E981" s="7"/>
      <c r="F981" s="8"/>
      <c r="G981" s="8"/>
      <c r="H981" s="8"/>
      <c r="K981" s="91"/>
      <c r="N981" s="101"/>
      <c r="O981" s="101"/>
      <c r="P981" s="92"/>
      <c r="Q981" s="92"/>
      <c r="R981" s="92"/>
      <c r="S981" s="92"/>
      <c r="T981" s="92"/>
      <c r="U981" s="92"/>
      <c r="V981" s="92"/>
      <c r="W981" s="92"/>
      <c r="X981" s="92"/>
    </row>
    <row r="982" spans="1:24" ht="24.75" customHeight="1" x14ac:dyDescent="0.3">
      <c r="A982" s="11"/>
      <c r="B982" s="6"/>
      <c r="C982" s="6"/>
      <c r="D982" s="7"/>
      <c r="E982" s="7"/>
      <c r="F982" s="8"/>
      <c r="G982" s="8"/>
      <c r="H982" s="8"/>
      <c r="K982" s="91"/>
      <c r="N982" s="101"/>
      <c r="O982" s="101"/>
      <c r="P982" s="92"/>
      <c r="Q982" s="92"/>
      <c r="R982" s="92"/>
      <c r="S982" s="92"/>
      <c r="T982" s="92"/>
      <c r="U982" s="92"/>
      <c r="V982" s="92"/>
      <c r="W982" s="92"/>
      <c r="X982" s="92"/>
    </row>
    <row r="983" spans="1:24" ht="24.75" customHeight="1" x14ac:dyDescent="0.3">
      <c r="A983" s="11"/>
      <c r="B983" s="6"/>
      <c r="C983" s="6"/>
      <c r="D983" s="7"/>
      <c r="E983" s="7"/>
      <c r="F983" s="8"/>
      <c r="G983" s="8"/>
      <c r="H983" s="8"/>
      <c r="K983" s="91"/>
      <c r="N983" s="101"/>
      <c r="O983" s="101"/>
      <c r="P983" s="92"/>
      <c r="Q983" s="92"/>
      <c r="R983" s="92"/>
      <c r="S983" s="92"/>
      <c r="T983" s="92"/>
      <c r="U983" s="92"/>
      <c r="V983" s="92"/>
      <c r="W983" s="92"/>
      <c r="X983" s="92"/>
    </row>
    <row r="984" spans="1:24" ht="24.75" customHeight="1" x14ac:dyDescent="0.3">
      <c r="A984" s="11"/>
      <c r="B984" s="6"/>
      <c r="C984" s="6"/>
      <c r="D984" s="7"/>
      <c r="E984" s="7"/>
      <c r="F984" s="8"/>
      <c r="G984" s="8"/>
      <c r="H984" s="8"/>
      <c r="K984" s="91"/>
      <c r="N984" s="101"/>
      <c r="O984" s="101"/>
      <c r="P984" s="92"/>
      <c r="Q984" s="92"/>
      <c r="R984" s="92"/>
      <c r="S984" s="92"/>
      <c r="T984" s="92"/>
      <c r="U984" s="92"/>
      <c r="V984" s="92"/>
      <c r="W984" s="92"/>
      <c r="X984" s="92"/>
    </row>
    <row r="985" spans="1:24" ht="24.75" customHeight="1" x14ac:dyDescent="0.3">
      <c r="A985" s="11"/>
      <c r="B985" s="6"/>
      <c r="C985" s="6"/>
      <c r="D985" s="7"/>
      <c r="E985" s="7"/>
      <c r="F985" s="8"/>
      <c r="G985" s="8"/>
      <c r="H985" s="8"/>
      <c r="K985" s="91"/>
      <c r="N985" s="101"/>
      <c r="O985" s="101"/>
      <c r="P985" s="92"/>
      <c r="Q985" s="92"/>
      <c r="R985" s="92"/>
      <c r="S985" s="92"/>
      <c r="T985" s="92"/>
      <c r="U985" s="92"/>
      <c r="V985" s="92"/>
      <c r="W985" s="92"/>
      <c r="X985" s="92"/>
    </row>
    <row r="986" spans="1:24" ht="24.75" customHeight="1" x14ac:dyDescent="0.3">
      <c r="A986" s="11"/>
      <c r="B986" s="6"/>
      <c r="C986" s="6"/>
      <c r="D986" s="7"/>
      <c r="E986" s="7"/>
      <c r="F986" s="8"/>
      <c r="G986" s="8"/>
      <c r="H986" s="8"/>
      <c r="K986" s="91"/>
      <c r="N986" s="101"/>
      <c r="O986" s="101"/>
      <c r="P986" s="92"/>
      <c r="Q986" s="92"/>
      <c r="R986" s="92"/>
      <c r="S986" s="92"/>
      <c r="T986" s="92"/>
      <c r="U986" s="92"/>
      <c r="V986" s="92"/>
      <c r="W986" s="92"/>
      <c r="X986" s="92"/>
    </row>
    <row r="987" spans="1:24" ht="24.75" customHeight="1" x14ac:dyDescent="0.3">
      <c r="A987" s="11"/>
      <c r="B987" s="6"/>
      <c r="C987" s="6"/>
      <c r="D987" s="7"/>
      <c r="E987" s="7"/>
      <c r="F987" s="8"/>
      <c r="G987" s="8"/>
      <c r="H987" s="8"/>
      <c r="K987" s="91"/>
      <c r="N987" s="101"/>
      <c r="O987" s="101"/>
      <c r="P987" s="92"/>
      <c r="Q987" s="92"/>
      <c r="R987" s="92"/>
      <c r="S987" s="92"/>
      <c r="T987" s="92"/>
      <c r="U987" s="92"/>
      <c r="V987" s="92"/>
      <c r="W987" s="92"/>
      <c r="X987" s="92"/>
    </row>
    <row r="988" spans="1:24" ht="24.75" customHeight="1" x14ac:dyDescent="0.3">
      <c r="A988" s="11"/>
      <c r="B988" s="6"/>
      <c r="C988" s="6"/>
      <c r="D988" s="7"/>
      <c r="E988" s="7"/>
      <c r="F988" s="8"/>
      <c r="G988" s="8"/>
      <c r="H988" s="8"/>
      <c r="K988" s="91"/>
      <c r="N988" s="101"/>
      <c r="O988" s="101"/>
      <c r="P988" s="92"/>
      <c r="Q988" s="92"/>
      <c r="R988" s="92"/>
      <c r="S988" s="92"/>
      <c r="T988" s="92"/>
      <c r="U988" s="92"/>
      <c r="V988" s="92"/>
      <c r="W988" s="92"/>
      <c r="X988" s="92"/>
    </row>
    <row r="989" spans="1:24" ht="24.75" customHeight="1" x14ac:dyDescent="0.3">
      <c r="A989" s="11"/>
      <c r="B989" s="6"/>
      <c r="C989" s="6"/>
      <c r="D989" s="7"/>
      <c r="E989" s="7"/>
      <c r="F989" s="8"/>
      <c r="G989" s="8"/>
      <c r="H989" s="8"/>
      <c r="K989" s="91"/>
      <c r="N989" s="101"/>
      <c r="O989" s="101"/>
      <c r="P989" s="92"/>
      <c r="Q989" s="92"/>
      <c r="R989" s="92"/>
      <c r="S989" s="92"/>
      <c r="T989" s="92"/>
      <c r="U989" s="92"/>
      <c r="V989" s="92"/>
      <c r="W989" s="92"/>
      <c r="X989" s="92"/>
    </row>
  </sheetData>
  <autoFilter ref="A1:M69" xr:uid="{00000000-0001-0000-0000-000000000000}"/>
  <conditionalFormatting sqref="M2:M14">
    <cfRule type="cellIs" dxfId="2" priority="1" operator="equal">
      <formula>"Especifique a fonte aqui"</formula>
    </cfRule>
  </conditionalFormatting>
  <conditionalFormatting sqref="H2:H14">
    <cfRule type="cellIs" dxfId="1" priority="2" operator="equal">
      <formula>"Especificar nesta cél. o nome do órgão ou entidade"</formula>
    </cfRule>
  </conditionalFormatting>
  <conditionalFormatting sqref="N2">
    <cfRule type="cellIs" dxfId="0" priority="3" operator="equal">
      <formula>"Especifique a fonte"</formula>
    </cfRule>
  </conditionalFormatting>
  <dataValidations count="1">
    <dataValidation type="decimal" allowBlank="1" showInputMessage="1" showErrorMessage="1" prompt="Somente números são permitidos" sqref="I33:J33 J35:J42 J32 I51 I62:I63 I47 I49 I53:I59 J44:J67 J69 I2:J23" xr:uid="{730DA4F1-D24D-4CFB-889E-2821AAEFE3A9}">
      <formula1>0</formula1>
      <formula2>9.99999999999999E+30</formula2>
    </dataValidation>
  </dataValidations>
  <printOptions horizontalCentered="1"/>
  <pageMargins left="0.23622047244094491" right="0.23622047244094491" top="0.74803149606299213" bottom="0.74803149606299213" header="0" footer="0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4000000}">
          <x14:formula1>
            <xm:f>Operacional!$A$1:$A$26</xm:f>
          </x14:formula1>
          <xm:sqref>A1:A1048576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94"/>
  <sheetViews>
    <sheetView zoomScale="80" zoomScaleNormal="80" workbookViewId="0">
      <pane ySplit="4" topLeftCell="A26" activePane="bottomLeft" state="frozen"/>
      <selection pane="bottomLeft" activeCell="G32" sqref="G32:J32"/>
    </sheetView>
  </sheetViews>
  <sheetFormatPr defaultColWidth="12.59765625" defaultRowHeight="15" customHeight="1" x14ac:dyDescent="0.25"/>
  <cols>
    <col min="1" max="1" width="9.3984375" customWidth="1"/>
    <col min="2" max="2" width="21" customWidth="1"/>
    <col min="3" max="10" width="13.69921875" customWidth="1"/>
    <col min="11" max="22" width="7.69921875" customWidth="1"/>
  </cols>
  <sheetData>
    <row r="1" spans="1:22" ht="24.75" customHeight="1" x14ac:dyDescent="0.25">
      <c r="A1" s="142" t="s">
        <v>160</v>
      </c>
      <c r="B1" s="140"/>
      <c r="C1" s="140"/>
      <c r="D1" s="140"/>
      <c r="E1" s="140"/>
      <c r="F1" s="140"/>
      <c r="G1" s="140"/>
      <c r="H1" s="140"/>
      <c r="I1" s="140"/>
      <c r="J1" s="140"/>
      <c r="K1" s="1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8.75" customHeight="1" x14ac:dyDescent="0.25">
      <c r="A2" s="66"/>
      <c r="B2" s="67"/>
      <c r="C2" s="143" t="s">
        <v>161</v>
      </c>
      <c r="D2" s="140"/>
      <c r="E2" s="140"/>
      <c r="F2" s="139"/>
      <c r="G2" s="68"/>
      <c r="H2" s="67"/>
      <c r="I2" s="69"/>
      <c r="J2" s="70"/>
      <c r="K2" s="1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52.5" customHeight="1" x14ac:dyDescent="0.25">
      <c r="A3" s="71" t="s">
        <v>162</v>
      </c>
      <c r="B3" s="72" t="s">
        <v>163</v>
      </c>
      <c r="C3" s="13">
        <v>2022</v>
      </c>
      <c r="D3" s="13">
        <v>2022</v>
      </c>
      <c r="E3" s="14">
        <v>2023</v>
      </c>
      <c r="F3" s="14">
        <v>2023</v>
      </c>
      <c r="G3" s="71" t="s">
        <v>164</v>
      </c>
      <c r="H3" s="71" t="s">
        <v>165</v>
      </c>
      <c r="I3" s="73" t="s">
        <v>166</v>
      </c>
      <c r="J3" s="73" t="s">
        <v>167</v>
      </c>
      <c r="K3" s="1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3.75" customHeight="1" x14ac:dyDescent="0.25">
      <c r="A4" s="74"/>
      <c r="B4" s="75"/>
      <c r="C4" s="15" t="s">
        <v>21</v>
      </c>
      <c r="D4" s="15" t="s">
        <v>39</v>
      </c>
      <c r="E4" s="15" t="s">
        <v>21</v>
      </c>
      <c r="F4" s="15" t="s">
        <v>39</v>
      </c>
      <c r="G4" s="74"/>
      <c r="H4" s="74"/>
      <c r="I4" s="76"/>
      <c r="J4" s="77"/>
      <c r="K4" s="1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30" customHeight="1" x14ac:dyDescent="0.25">
      <c r="A5" s="16" t="s">
        <v>168</v>
      </c>
      <c r="B5" s="17" t="s">
        <v>169</v>
      </c>
      <c r="C5" s="18">
        <f>SUMIFS(PA!$I:$I,PA!$A:$A,$B5,PA!$L:$L,'PI Fehidro'!$C$4)</f>
        <v>0</v>
      </c>
      <c r="D5" s="18">
        <f>SUMIFS(PA!$I:$I,PA!$A:$A,$B5,PA!$L:$L,'PI Fehidro'!$D$4)</f>
        <v>0</v>
      </c>
      <c r="E5" s="18">
        <f>SUMIFS(PA!$J:$J,PA!$A:$A,$B5,PA!$L:$L,'PI Fehidro'!$E$4)</f>
        <v>0</v>
      </c>
      <c r="F5" s="18">
        <f>SUMIFS(PA!$J:$J,PA!$A:$A,$B5,PA!$L:$L,'PI Fehidro'!$F$4)</f>
        <v>0</v>
      </c>
      <c r="G5" s="19">
        <f t="shared" ref="G5:H5" si="0">C5+E5</f>
        <v>0</v>
      </c>
      <c r="H5" s="19">
        <f t="shared" si="0"/>
        <v>0</v>
      </c>
      <c r="I5" s="20">
        <f t="shared" ref="I5:I30" si="1">IFERROR((G5+H5)/$G$32,"")</f>
        <v>0</v>
      </c>
      <c r="J5" s="144">
        <f>SUM(I5:I11)</f>
        <v>0.42709228030954494</v>
      </c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0" customHeight="1" x14ac:dyDescent="0.25">
      <c r="A6" s="16" t="s">
        <v>168</v>
      </c>
      <c r="B6" s="17" t="s">
        <v>13</v>
      </c>
      <c r="C6" s="18">
        <f>SUMIFS(PA!$I:$I,PA!$A:$A,$B6,PA!$L:$L,'PI Fehidro'!$C$4)</f>
        <v>1322666.92</v>
      </c>
      <c r="D6" s="18">
        <f>SUMIFS(PA!$I:$I,PA!$A:$A,$B6,PA!$L:$L,'PI Fehidro'!$D$4)</f>
        <v>4175202.2215999998</v>
      </c>
      <c r="E6" s="18">
        <f>SUMIFS(PA!$J:$J,PA!$A:$A,$B6,PA!$L:$L,'PI Fehidro'!$E$4)</f>
        <v>1936400.85</v>
      </c>
      <c r="F6" s="18">
        <f>SUMIFS(PA!$J:$J,PA!$A:$A,$B6,PA!$L:$L,'PI Fehidro'!$F$4)</f>
        <v>6650000</v>
      </c>
      <c r="G6" s="19">
        <f t="shared" ref="G6:H6" si="2">C6+E6</f>
        <v>3259067.77</v>
      </c>
      <c r="H6" s="19">
        <f t="shared" si="2"/>
        <v>10825202.2216</v>
      </c>
      <c r="I6" s="20">
        <f t="shared" si="1"/>
        <v>0.27181571879464506</v>
      </c>
      <c r="J6" s="136"/>
      <c r="K6" s="1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0" customHeight="1" x14ac:dyDescent="0.25">
      <c r="A7" s="16" t="s">
        <v>170</v>
      </c>
      <c r="B7" s="17" t="s">
        <v>171</v>
      </c>
      <c r="C7" s="18">
        <f>SUMIFS(PA!$I:$I,PA!$A:$A,$B7,PA!$L:$L,'PI Fehidro'!$C$4)</f>
        <v>0</v>
      </c>
      <c r="D7" s="18">
        <f>SUMIFS(PA!$I:$I,PA!$A:$A,$B7,PA!$L:$L,'PI Fehidro'!$D$4)</f>
        <v>0</v>
      </c>
      <c r="E7" s="18">
        <f>SUMIFS(PA!$J:$J,PA!$A:$A,$B7,PA!$L:$L,'PI Fehidro'!$E$4)</f>
        <v>0</v>
      </c>
      <c r="F7" s="18">
        <f>SUMIFS(PA!$J:$J,PA!$A:$A,$B7,PA!$L:$L,'PI Fehidro'!$F$4)</f>
        <v>0</v>
      </c>
      <c r="G7" s="19">
        <f t="shared" ref="G7:H7" si="3">C7+E7</f>
        <v>0</v>
      </c>
      <c r="H7" s="19">
        <f t="shared" si="3"/>
        <v>0</v>
      </c>
      <c r="I7" s="20">
        <f t="shared" si="1"/>
        <v>0</v>
      </c>
      <c r="J7" s="144">
        <f>SUM(I7:I13)</f>
        <v>0.15527656151489982</v>
      </c>
      <c r="K7" s="1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30" customHeight="1" x14ac:dyDescent="0.25">
      <c r="A8" s="16" t="s">
        <v>170</v>
      </c>
      <c r="B8" s="17" t="s">
        <v>44</v>
      </c>
      <c r="C8" s="18">
        <f>SUMIFS(PA!$I:$I,PA!$A:$A,$B8,PA!$L:$L,'PI Fehidro'!$C$4)</f>
        <v>0</v>
      </c>
      <c r="D8" s="18">
        <f>SUMIFS(PA!$I:$I,PA!$A:$A,$B8,PA!$L:$L,'PI Fehidro'!$D$4)</f>
        <v>0</v>
      </c>
      <c r="E8" s="18">
        <f>SUMIFS(PA!$J:$J,PA!$A:$A,$B8,PA!$L:$L,'PI Fehidro'!$E$4)</f>
        <v>0</v>
      </c>
      <c r="F8" s="18">
        <f>SUMIFS(PA!$J:$J,PA!$A:$A,$B8,PA!$L:$L,'PI Fehidro'!$F$4)</f>
        <v>900000</v>
      </c>
      <c r="G8" s="19">
        <f t="shared" ref="G8:H8" si="4">C8+E8</f>
        <v>0</v>
      </c>
      <c r="H8" s="19">
        <f t="shared" si="4"/>
        <v>900000</v>
      </c>
      <c r="I8" s="20">
        <f t="shared" si="1"/>
        <v>1.7369316766938068E-2</v>
      </c>
      <c r="J8" s="137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0" customHeight="1" x14ac:dyDescent="0.25">
      <c r="A9" s="16" t="s">
        <v>170</v>
      </c>
      <c r="B9" s="17" t="s">
        <v>104</v>
      </c>
      <c r="C9" s="18">
        <f>SUMIFS(PA!$I:$I,PA!$A:$A,$B9,PA!$L:$L,'PI Fehidro'!$C$4)</f>
        <v>0</v>
      </c>
      <c r="D9" s="18">
        <f>SUMIFS(PA!$I:$I,PA!$A:$A,$B9,PA!$L:$L,'PI Fehidro'!$D$4)</f>
        <v>0</v>
      </c>
      <c r="E9" s="18">
        <f>SUMIFS(PA!$J:$J,PA!$A:$A,$B9,PA!$L:$L,'PI Fehidro'!$E$4)</f>
        <v>0</v>
      </c>
      <c r="F9" s="18">
        <f>SUMIFS(PA!$J:$J,PA!$A:$A,$B9,PA!$L:$L,'PI Fehidro'!$F$4)</f>
        <v>0</v>
      </c>
      <c r="G9" s="19">
        <f t="shared" ref="G9:H9" si="5">C9+E9</f>
        <v>0</v>
      </c>
      <c r="H9" s="19">
        <f t="shared" si="5"/>
        <v>0</v>
      </c>
      <c r="I9" s="20">
        <f t="shared" si="1"/>
        <v>0</v>
      </c>
      <c r="J9" s="137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0" customHeight="1" x14ac:dyDescent="0.25">
      <c r="A10" s="16" t="s">
        <v>170</v>
      </c>
      <c r="B10" s="17" t="s">
        <v>97</v>
      </c>
      <c r="C10" s="18">
        <f>SUMIFS(PA!$I:$I,PA!$A:$A,$B10,PA!$L:$L,'PI Fehidro'!$C$4)</f>
        <v>0</v>
      </c>
      <c r="D10" s="18">
        <f>SUMIFS(PA!$I:$I,PA!$A:$A,$B10,PA!$L:$L,'PI Fehidro'!$D$4)</f>
        <v>0</v>
      </c>
      <c r="E10" s="18">
        <f>SUMIFS(PA!$J:$J,PA!$A:$A,$B10,PA!$L:$L,'PI Fehidro'!$E$4)</f>
        <v>0</v>
      </c>
      <c r="F10" s="18">
        <f>SUMIFS(PA!$J:$J,PA!$A:$A,$B10,PA!$L:$L,'PI Fehidro'!$F$4)</f>
        <v>0</v>
      </c>
      <c r="G10" s="19">
        <f t="shared" ref="G10:H10" si="6">C10+E10</f>
        <v>0</v>
      </c>
      <c r="H10" s="19">
        <f t="shared" si="6"/>
        <v>0</v>
      </c>
      <c r="I10" s="20">
        <f t="shared" si="1"/>
        <v>0</v>
      </c>
      <c r="J10" s="137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0" customHeight="1" x14ac:dyDescent="0.25">
      <c r="A11" s="16" t="s">
        <v>170</v>
      </c>
      <c r="B11" s="17" t="s">
        <v>33</v>
      </c>
      <c r="C11" s="18">
        <f>SUMIFS(PA!$I:$I,PA!$A:$A,$B11,PA!$L:$L,'PI Fehidro'!$C$4)</f>
        <v>0</v>
      </c>
      <c r="D11" s="18">
        <f>SUMIFS(PA!$I:$I,PA!$A:$A,$B11,PA!$L:$L,'PI Fehidro'!$D$4)</f>
        <v>2250000</v>
      </c>
      <c r="E11" s="18">
        <f>SUMIFS(PA!$J:$J,PA!$A:$A,$B11,PA!$L:$L,'PI Fehidro'!$E$4)</f>
        <v>0</v>
      </c>
      <c r="F11" s="18">
        <f>SUMIFS(PA!$J:$J,PA!$A:$A,$B11,PA!$L:$L,'PI Fehidro'!$F$4)</f>
        <v>4895734.1666666688</v>
      </c>
      <c r="G11" s="19">
        <f t="shared" ref="G11:H11" si="7">C11+E11</f>
        <v>0</v>
      </c>
      <c r="H11" s="19">
        <f t="shared" si="7"/>
        <v>7145734.1666666688</v>
      </c>
      <c r="I11" s="20">
        <f t="shared" si="1"/>
        <v>0.13790724474796176</v>
      </c>
      <c r="J11" s="137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0" customHeight="1" x14ac:dyDescent="0.25">
      <c r="A12" s="16" t="s">
        <v>170</v>
      </c>
      <c r="B12" s="17" t="s">
        <v>109</v>
      </c>
      <c r="C12" s="18">
        <f>SUMIFS(PA!$I:$I,PA!$A:$A,$B12,PA!$L:$L,'PI Fehidro'!$C$4)</f>
        <v>0</v>
      </c>
      <c r="D12" s="18">
        <f>SUMIFS(PA!$I:$I,PA!$A:$A,$B12,PA!$L:$L,'PI Fehidro'!$D$4)</f>
        <v>0</v>
      </c>
      <c r="E12" s="18">
        <f>SUMIFS(PA!$J:$J,PA!$A:$A,$B12,PA!$L:$L,'PI Fehidro'!$E$4)</f>
        <v>0</v>
      </c>
      <c r="F12" s="18">
        <f>SUMIFS(PA!$J:$J,PA!$A:$A,$B12,PA!$L:$L,'PI Fehidro'!$F$4)</f>
        <v>0</v>
      </c>
      <c r="G12" s="19">
        <f t="shared" ref="G12:H12" si="8">C12+E12</f>
        <v>0</v>
      </c>
      <c r="H12" s="19">
        <f t="shared" si="8"/>
        <v>0</v>
      </c>
      <c r="I12" s="20">
        <f t="shared" si="1"/>
        <v>0</v>
      </c>
      <c r="J12" s="137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0" customHeight="1" x14ac:dyDescent="0.25">
      <c r="A13" s="16" t="s">
        <v>170</v>
      </c>
      <c r="B13" s="17" t="s">
        <v>117</v>
      </c>
      <c r="C13" s="18">
        <f>SUMIFS(PA!$I:$I,PA!$A:$A,$B13,PA!$L:$L,'PI Fehidro'!$C$4)</f>
        <v>0</v>
      </c>
      <c r="D13" s="18">
        <f>SUMIFS(PA!$I:$I,PA!$A:$A,$B13,PA!$L:$L,'PI Fehidro'!$D$4)</f>
        <v>0</v>
      </c>
      <c r="E13" s="18">
        <f>SUMIFS(PA!$J:$J,PA!$A:$A,$B13,PA!$L:$L,'PI Fehidro'!$E$4)</f>
        <v>0</v>
      </c>
      <c r="F13" s="18">
        <f>SUMIFS(PA!$J:$J,PA!$A:$A,$B13,PA!$L:$L,'PI Fehidro'!$F$4)</f>
        <v>0</v>
      </c>
      <c r="G13" s="19">
        <f t="shared" ref="G13:H13" si="9">C13+E13</f>
        <v>0</v>
      </c>
      <c r="H13" s="19">
        <f t="shared" si="9"/>
        <v>0</v>
      </c>
      <c r="I13" s="20">
        <f t="shared" si="1"/>
        <v>0</v>
      </c>
      <c r="J13" s="136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0" customHeight="1" x14ac:dyDescent="0.25">
      <c r="A14" s="16" t="s">
        <v>172</v>
      </c>
      <c r="B14" s="17" t="s">
        <v>22</v>
      </c>
      <c r="C14" s="18">
        <f>SUMIFS(PA!$I:$I,PA!$A:$A,$B14,PA!$L:$L,'PI Fehidro'!$C$4)</f>
        <v>555502.43000000005</v>
      </c>
      <c r="D14" s="18">
        <f>SUMIFS(PA!$I:$I,PA!$A:$A,$B14,PA!$L:$L,'PI Fehidro'!$D$4)</f>
        <v>1444498.77</v>
      </c>
      <c r="E14" s="18">
        <f>SUMIFS(PA!$J:$J,PA!$A:$A,$B14,PA!$L:$L,'PI Fehidro'!$E$4)</f>
        <v>0</v>
      </c>
      <c r="F14" s="18">
        <f>SUMIFS(PA!$J:$J,PA!$A:$A,$B14,PA!$L:$L,'PI Fehidro'!$F$4)</f>
        <v>1379789.7</v>
      </c>
      <c r="G14" s="19">
        <f t="shared" ref="G14:H14" si="10">C14+E14</f>
        <v>555502.43000000005</v>
      </c>
      <c r="H14" s="19">
        <f t="shared" si="10"/>
        <v>2824288.4699999997</v>
      </c>
      <c r="I14" s="20">
        <f t="shared" si="1"/>
        <v>6.5227398609016329E-2</v>
      </c>
      <c r="J14" s="135">
        <f>SUM(I14:I17)</f>
        <v>6.5227398609016329E-2</v>
      </c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30" customHeight="1" x14ac:dyDescent="0.25">
      <c r="A15" s="16" t="s">
        <v>172</v>
      </c>
      <c r="B15" s="17" t="s">
        <v>173</v>
      </c>
      <c r="C15" s="18">
        <f>SUMIFS(PA!$I:$I,PA!$A:$A,$B15,PA!$L:$L,'PI Fehidro'!$C$4)</f>
        <v>0</v>
      </c>
      <c r="D15" s="18">
        <f>SUMIFS(PA!$I:$I,PA!$A:$A,$B15,PA!$L:$L,'PI Fehidro'!$D$4)</f>
        <v>0</v>
      </c>
      <c r="E15" s="18">
        <f>SUMIFS(PA!$J:$J,PA!$A:$A,$B15,PA!$L:$L,'PI Fehidro'!$E$4)</f>
        <v>0</v>
      </c>
      <c r="F15" s="18">
        <f>SUMIFS(PA!$J:$J,PA!$A:$A,$B15,PA!$L:$L,'PI Fehidro'!$F$4)</f>
        <v>0</v>
      </c>
      <c r="G15" s="19">
        <f t="shared" ref="G15:H15" si="11">C15+E15</f>
        <v>0</v>
      </c>
      <c r="H15" s="19">
        <f t="shared" si="11"/>
        <v>0</v>
      </c>
      <c r="I15" s="20">
        <f t="shared" si="1"/>
        <v>0</v>
      </c>
      <c r="J15" s="137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0" customHeight="1" x14ac:dyDescent="0.25">
      <c r="A16" s="16" t="s">
        <v>172</v>
      </c>
      <c r="B16" s="17" t="s">
        <v>174</v>
      </c>
      <c r="C16" s="18">
        <f>SUMIFS(PA!$I:$I,PA!$A:$A,$B16,PA!$L:$L,'PI Fehidro'!$C$4)</f>
        <v>0</v>
      </c>
      <c r="D16" s="18">
        <f>SUMIFS(PA!$I:$I,PA!$A:$A,$B16,PA!$L:$L,'PI Fehidro'!$D$4)</f>
        <v>0</v>
      </c>
      <c r="E16" s="18">
        <f>SUMIFS(PA!$J:$J,PA!$A:$A,$B16,PA!$L:$L,'PI Fehidro'!$E$4)</f>
        <v>0</v>
      </c>
      <c r="F16" s="18">
        <f>SUMIFS(PA!$J:$J,PA!$A:$A,$B16,PA!$L:$L,'PI Fehidro'!$F$4)</f>
        <v>0</v>
      </c>
      <c r="G16" s="19">
        <f t="shared" ref="G16:H16" si="12">C16+E16</f>
        <v>0</v>
      </c>
      <c r="H16" s="19">
        <f t="shared" si="12"/>
        <v>0</v>
      </c>
      <c r="I16" s="20">
        <f t="shared" si="1"/>
        <v>0</v>
      </c>
      <c r="J16" s="137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0" customHeight="1" x14ac:dyDescent="0.25">
      <c r="A17" s="16" t="s">
        <v>172</v>
      </c>
      <c r="B17" s="17" t="s">
        <v>175</v>
      </c>
      <c r="C17" s="18">
        <f>SUMIFS(PA!$I:$I,PA!$A:$A,$B17,PA!$L:$L,'PI Fehidro'!$C$4)</f>
        <v>0</v>
      </c>
      <c r="D17" s="18">
        <f>SUMIFS(PA!$I:$I,PA!$A:$A,$B17,PA!$L:$L,'PI Fehidro'!$D$4)</f>
        <v>0</v>
      </c>
      <c r="E17" s="18">
        <f>SUMIFS(PA!$J:$J,PA!$A:$A,$B17,PA!$L:$L,'PI Fehidro'!$E$4)</f>
        <v>0</v>
      </c>
      <c r="F17" s="18">
        <f>SUMIFS(PA!$J:$J,PA!$A:$A,$B17,PA!$L:$L,'PI Fehidro'!$F$4)</f>
        <v>0</v>
      </c>
      <c r="G17" s="19">
        <f t="shared" ref="G17:H17" si="13">C17+E17</f>
        <v>0</v>
      </c>
      <c r="H17" s="19">
        <f t="shared" si="13"/>
        <v>0</v>
      </c>
      <c r="I17" s="20">
        <f t="shared" si="1"/>
        <v>0</v>
      </c>
      <c r="J17" s="136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0" customHeight="1" x14ac:dyDescent="0.25">
      <c r="A18" s="78" t="s">
        <v>176</v>
      </c>
      <c r="B18" s="17" t="s">
        <v>134</v>
      </c>
      <c r="C18" s="18">
        <f>SUMIFS(PA!$I:$I,PA!$A:$A,$B18,PA!$L:$L,'PI Fehidro'!$C$4)</f>
        <v>0</v>
      </c>
      <c r="D18" s="18">
        <f>SUMIFS(PA!$I:$I,PA!$A:$A,$B18,PA!$L:$L,'PI Fehidro'!$D$4)</f>
        <v>0</v>
      </c>
      <c r="E18" s="18">
        <f>SUMIFS(PA!$J:$J,PA!$A:$A,$B18,PA!$L:$L,'PI Fehidro'!$E$4)</f>
        <v>0</v>
      </c>
      <c r="F18" s="18">
        <f>SUMIFS(PA!$J:$J,PA!$A:$A,$B18,PA!$L:$L,'PI Fehidro'!$F$4)</f>
        <v>0</v>
      </c>
      <c r="G18" s="19">
        <f t="shared" ref="G18:H18" si="14">C18+E18</f>
        <v>0</v>
      </c>
      <c r="H18" s="19">
        <f t="shared" si="14"/>
        <v>0</v>
      </c>
      <c r="I18" s="20">
        <f t="shared" si="1"/>
        <v>0</v>
      </c>
      <c r="J18" s="135">
        <f>SUM(I18:I20)</f>
        <v>0.34556669792335015</v>
      </c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30" customHeight="1" x14ac:dyDescent="0.25">
      <c r="A19" s="78" t="s">
        <v>176</v>
      </c>
      <c r="B19" s="17" t="s">
        <v>70</v>
      </c>
      <c r="C19" s="18">
        <f>SUMIFS(PA!$I:$I,PA!$A:$A,$B19,PA!$L:$L,'PI Fehidro'!$C$4)</f>
        <v>0</v>
      </c>
      <c r="D19" s="18">
        <f>SUMIFS(PA!$I:$I,PA!$A:$A,$B19,PA!$L:$L,'PI Fehidro'!$D$4)</f>
        <v>12008899.15</v>
      </c>
      <c r="E19" s="18">
        <f>SUMIFS(PA!$J:$J,PA!$A:$A,$B19,PA!$L:$L,'PI Fehidro'!$E$4)</f>
        <v>0</v>
      </c>
      <c r="F19" s="18">
        <f>SUMIFS(PA!$J:$J,PA!$A:$A,$B19,PA!$L:$L,'PI Fehidro'!$F$4)</f>
        <v>5896815.4100000001</v>
      </c>
      <c r="G19" s="19">
        <f t="shared" ref="G19:H19" si="15">C19+E19</f>
        <v>0</v>
      </c>
      <c r="H19" s="19">
        <f t="shared" si="15"/>
        <v>17905714.560000002</v>
      </c>
      <c r="I19" s="20">
        <f t="shared" si="1"/>
        <v>0.34556669792335015</v>
      </c>
      <c r="J19" s="137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0" customHeight="1" x14ac:dyDescent="0.25">
      <c r="A20" s="78" t="s">
        <v>176</v>
      </c>
      <c r="B20" s="17" t="s">
        <v>143</v>
      </c>
      <c r="C20" s="18">
        <f>SUMIFS(PA!$I:$I,PA!$A:$A,$B20,PA!$L:$L,'PI Fehidro'!$C$4)</f>
        <v>0</v>
      </c>
      <c r="D20" s="18">
        <f>SUMIFS(PA!$I:$I,PA!$A:$A,$B20,PA!$L:$L,'PI Fehidro'!$D$4)</f>
        <v>0</v>
      </c>
      <c r="E20" s="18">
        <f>SUMIFS(PA!$J:$J,PA!$A:$A,$B20,PA!$L:$L,'PI Fehidro'!$E$4)</f>
        <v>0</v>
      </c>
      <c r="F20" s="18">
        <f>SUMIFS(PA!$J:$J,PA!$A:$A,$B20,PA!$L:$L,'PI Fehidro'!$F$4)</f>
        <v>0</v>
      </c>
      <c r="G20" s="19">
        <f t="shared" ref="G20:H20" si="16">C20+E20</f>
        <v>0</v>
      </c>
      <c r="H20" s="19">
        <f t="shared" si="16"/>
        <v>0</v>
      </c>
      <c r="I20" s="20">
        <f t="shared" si="1"/>
        <v>0</v>
      </c>
      <c r="J20" s="136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customHeight="1" x14ac:dyDescent="0.25">
      <c r="A21" s="16" t="s">
        <v>177</v>
      </c>
      <c r="B21" s="17" t="s">
        <v>28</v>
      </c>
      <c r="C21" s="18">
        <f>SUMIFS(PA!$I:$I,PA!$A:$A,$B21,PA!$L:$L,'PI Fehidro'!$C$4)</f>
        <v>0</v>
      </c>
      <c r="D21" s="18">
        <f>SUMIFS(PA!$I:$I,PA!$A:$A,$B21,PA!$L:$L,'PI Fehidro'!$D$4)</f>
        <v>7200000</v>
      </c>
      <c r="E21" s="18">
        <f>SUMIFS(PA!$J:$J,PA!$A:$A,$B21,PA!$L:$L,'PI Fehidro'!$E$4)</f>
        <v>0</v>
      </c>
      <c r="F21" s="18">
        <f>SUMIFS(PA!$J:$J,PA!$A:$A,$B21,PA!$L:$L,'PI Fehidro'!$F$4)</f>
        <v>0</v>
      </c>
      <c r="G21" s="19">
        <f t="shared" ref="G21:H21" si="17">C21+E21</f>
        <v>0</v>
      </c>
      <c r="H21" s="19">
        <f t="shared" si="17"/>
        <v>7200000</v>
      </c>
      <c r="I21" s="20">
        <f t="shared" si="1"/>
        <v>0.13895453413550454</v>
      </c>
      <c r="J21" s="135">
        <f>SUM(I21:I23)</f>
        <v>0.13895453413550454</v>
      </c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0" customHeight="1" x14ac:dyDescent="0.25">
      <c r="A22" s="16" t="s">
        <v>177</v>
      </c>
      <c r="B22" s="17" t="s">
        <v>178</v>
      </c>
      <c r="C22" s="18">
        <f>SUMIFS(PA!$I:$I,PA!$A:$A,$B22,PA!$L:$L,'PI Fehidro'!$C$4)</f>
        <v>0</v>
      </c>
      <c r="D22" s="18">
        <f>SUMIFS(PA!$I:$I,PA!$A:$A,$B22,PA!$L:$L,'PI Fehidro'!$D$4)</f>
        <v>0</v>
      </c>
      <c r="E22" s="18">
        <f>SUMIFS(PA!$J:$J,PA!$A:$A,$B22,PA!$L:$L,'PI Fehidro'!$E$4)</f>
        <v>0</v>
      </c>
      <c r="F22" s="18">
        <f>SUMIFS(PA!$J:$J,PA!$A:$A,$B22,PA!$L:$L,'PI Fehidro'!$F$4)</f>
        <v>0</v>
      </c>
      <c r="G22" s="19">
        <f t="shared" ref="G22:H22" si="18">C22+E22</f>
        <v>0</v>
      </c>
      <c r="H22" s="19">
        <f t="shared" si="18"/>
        <v>0</v>
      </c>
      <c r="I22" s="20">
        <f t="shared" si="1"/>
        <v>0</v>
      </c>
      <c r="J22" s="137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0" customHeight="1" x14ac:dyDescent="0.25">
      <c r="A23" s="16" t="s">
        <v>177</v>
      </c>
      <c r="B23" s="17" t="s">
        <v>179</v>
      </c>
      <c r="C23" s="18">
        <f>SUMIFS(PA!$I:$I,PA!$A:$A,$B23,PA!$L:$L,'PI Fehidro'!$C$4)</f>
        <v>0</v>
      </c>
      <c r="D23" s="18">
        <f>SUMIFS(PA!$I:$I,PA!$A:$A,$B23,PA!$L:$L,'PI Fehidro'!$D$4)</f>
        <v>0</v>
      </c>
      <c r="E23" s="18">
        <f>SUMIFS(PA!$J:$J,PA!$A:$A,$B23,PA!$L:$L,'PI Fehidro'!$E$4)</f>
        <v>0</v>
      </c>
      <c r="F23" s="18">
        <f>SUMIFS(PA!$J:$J,PA!$A:$A,$B23,PA!$L:$L,'PI Fehidro'!$F$4)</f>
        <v>0</v>
      </c>
      <c r="G23" s="19">
        <f t="shared" ref="G23:H23" si="19">C23+E23</f>
        <v>0</v>
      </c>
      <c r="H23" s="19">
        <f t="shared" si="19"/>
        <v>0</v>
      </c>
      <c r="I23" s="20">
        <f t="shared" si="1"/>
        <v>0</v>
      </c>
      <c r="J23" s="136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0" customHeight="1" x14ac:dyDescent="0.25">
      <c r="A24" s="16" t="s">
        <v>180</v>
      </c>
      <c r="B24" s="17" t="s">
        <v>181</v>
      </c>
      <c r="C24" s="18">
        <f>SUMIFS(PA!$I:$I,PA!$A:$A,$B24,PA!$L:$L,'PI Fehidro'!$C$4)</f>
        <v>0</v>
      </c>
      <c r="D24" s="18">
        <f>SUMIFS(PA!$I:$I,PA!$A:$A,$B24,PA!$L:$L,'PI Fehidro'!$D$4)</f>
        <v>0</v>
      </c>
      <c r="E24" s="18">
        <f>SUMIFS(PA!$J:$J,PA!$A:$A,$B24,PA!$L:$L,'PI Fehidro'!$E$4)</f>
        <v>0</v>
      </c>
      <c r="F24" s="18">
        <f>SUMIFS(PA!$J:$J,PA!$A:$A,$B24,PA!$L:$L,'PI Fehidro'!$F$4)</f>
        <v>0</v>
      </c>
      <c r="G24" s="19">
        <f t="shared" ref="G24:H24" si="20">C24+E24</f>
        <v>0</v>
      </c>
      <c r="H24" s="19">
        <f t="shared" si="20"/>
        <v>0</v>
      </c>
      <c r="I24" s="20">
        <f t="shared" si="1"/>
        <v>0</v>
      </c>
      <c r="J24" s="135">
        <f>SUM(I24:I25)</f>
        <v>0</v>
      </c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0" customHeight="1" x14ac:dyDescent="0.25">
      <c r="A25" s="16" t="s">
        <v>180</v>
      </c>
      <c r="B25" s="17" t="s">
        <v>182</v>
      </c>
      <c r="C25" s="18">
        <f>SUMIFS(PA!$I:$I,PA!$A:$A,$B25,PA!$L:$L,'PI Fehidro'!$C$4)</f>
        <v>0</v>
      </c>
      <c r="D25" s="18">
        <f>SUMIFS(PA!$I:$I,PA!$A:$A,$B25,PA!$L:$L,'PI Fehidro'!$D$4)</f>
        <v>0</v>
      </c>
      <c r="E25" s="18">
        <f>SUMIFS(PA!$J:$J,PA!$A:$A,$B25,PA!$L:$L,'PI Fehidro'!$E$4)</f>
        <v>0</v>
      </c>
      <c r="F25" s="18">
        <f>SUMIFS(PA!$J:$J,PA!$A:$A,$B25,PA!$L:$L,'PI Fehidro'!$F$4)</f>
        <v>0</v>
      </c>
      <c r="G25" s="19">
        <f t="shared" ref="G25:H25" si="21">C25+E25</f>
        <v>0</v>
      </c>
      <c r="H25" s="19">
        <f t="shared" si="21"/>
        <v>0</v>
      </c>
      <c r="I25" s="20">
        <f t="shared" si="1"/>
        <v>0</v>
      </c>
      <c r="J25" s="136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30" customHeight="1" x14ac:dyDescent="0.25">
      <c r="A26" s="16" t="s">
        <v>183</v>
      </c>
      <c r="B26" s="17" t="s">
        <v>184</v>
      </c>
      <c r="C26" s="18">
        <f>SUMIFS(PA!$I:$I,PA!$A:$A,$B26,PA!$L:$L,'PI Fehidro'!$C$4)</f>
        <v>0</v>
      </c>
      <c r="D26" s="18">
        <f>SUMIFS(PA!$I:$I,PA!$A:$A,$B26,PA!$L:$L,'PI Fehidro'!$D$4)</f>
        <v>0</v>
      </c>
      <c r="E26" s="18">
        <f>SUMIFS(PA!$J:$J,PA!$A:$A,$B26,PA!$L:$L,'PI Fehidro'!$E$4)</f>
        <v>0</v>
      </c>
      <c r="F26" s="18">
        <f>SUMIFS(PA!$J:$J,PA!$A:$A,$B26,PA!$L:$L,'PI Fehidro'!$F$4)</f>
        <v>0</v>
      </c>
      <c r="G26" s="19">
        <f t="shared" ref="G26:H26" si="22">C26+E26</f>
        <v>0</v>
      </c>
      <c r="H26" s="19">
        <f t="shared" si="22"/>
        <v>0</v>
      </c>
      <c r="I26" s="20">
        <f t="shared" si="1"/>
        <v>0</v>
      </c>
      <c r="J26" s="135">
        <f>SUM(I26:I27)</f>
        <v>0</v>
      </c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30" customHeight="1" x14ac:dyDescent="0.25">
      <c r="A27" s="16" t="s">
        <v>183</v>
      </c>
      <c r="B27" s="17" t="s">
        <v>185</v>
      </c>
      <c r="C27" s="18">
        <f>SUMIFS(PA!$I:$I,PA!$A:$A,$B27,PA!$L:$L,'PI Fehidro'!$C$4)</f>
        <v>0</v>
      </c>
      <c r="D27" s="18">
        <f>SUMIFS(PA!$I:$I,PA!$A:$A,$B27,PA!$L:$L,'PI Fehidro'!$D$4)</f>
        <v>0</v>
      </c>
      <c r="E27" s="18">
        <f>SUMIFS(PA!$J:$J,PA!$A:$A,$B27,PA!$L:$L,'PI Fehidro'!$E$4)</f>
        <v>0</v>
      </c>
      <c r="F27" s="18">
        <f>SUMIFS(PA!$J:$J,PA!$A:$A,$B27,PA!$L:$L,'PI Fehidro'!$F$4)</f>
        <v>0</v>
      </c>
      <c r="G27" s="19">
        <f t="shared" ref="G27:H27" si="23">C27+E27</f>
        <v>0</v>
      </c>
      <c r="H27" s="19">
        <f t="shared" si="23"/>
        <v>0</v>
      </c>
      <c r="I27" s="20">
        <f t="shared" si="1"/>
        <v>0</v>
      </c>
      <c r="J27" s="136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30" customHeight="1" x14ac:dyDescent="0.25">
      <c r="A28" s="16" t="s">
        <v>186</v>
      </c>
      <c r="B28" s="17" t="s">
        <v>80</v>
      </c>
      <c r="C28" s="18">
        <f>SUMIFS(PA!$I:$I,PA!$A:$A,$B28,PA!$L:$L,'PI Fehidro'!$C$4)</f>
        <v>0</v>
      </c>
      <c r="D28" s="18">
        <f>SUMIFS(PA!$I:$I,PA!$A:$A,$B28,PA!$L:$L,'PI Fehidro'!$D$4)</f>
        <v>600000</v>
      </c>
      <c r="E28" s="18">
        <f>SUMIFS(PA!$J:$J,PA!$A:$A,$B28,PA!$L:$L,'PI Fehidro'!$E$4)</f>
        <v>0</v>
      </c>
      <c r="F28" s="18">
        <f>SUMIFS(PA!$J:$J,PA!$A:$A,$B28,PA!$L:$L,'PI Fehidro'!$F$4)</f>
        <v>300000</v>
      </c>
      <c r="G28" s="19">
        <f t="shared" ref="G28:H28" si="24">C28+E28</f>
        <v>0</v>
      </c>
      <c r="H28" s="19">
        <f t="shared" si="24"/>
        <v>900000</v>
      </c>
      <c r="I28" s="20">
        <f t="shared" si="1"/>
        <v>1.7369316766938068E-2</v>
      </c>
      <c r="J28" s="135">
        <f>SUM(I28:I30)</f>
        <v>2.3159089022584088E-2</v>
      </c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30" customHeight="1" x14ac:dyDescent="0.25">
      <c r="A29" s="16" t="s">
        <v>186</v>
      </c>
      <c r="B29" s="17" t="s">
        <v>154</v>
      </c>
      <c r="C29" s="18">
        <f>SUMIFS(PA!$I:$I,PA!$A:$A,$B29,PA!$L:$L,'PI Fehidro'!$C$4)</f>
        <v>0</v>
      </c>
      <c r="D29" s="18">
        <f>SUMIFS(PA!$I:$I,PA!$A:$A,$B29,PA!$L:$L,'PI Fehidro'!$D$4)</f>
        <v>0</v>
      </c>
      <c r="E29" s="18">
        <f>SUMIFS(PA!$J:$J,PA!$A:$A,$B29,PA!$L:$L,'PI Fehidro'!$E$4)</f>
        <v>0</v>
      </c>
      <c r="F29" s="18">
        <f>SUMIFS(PA!$J:$J,PA!$A:$A,$B29,PA!$L:$L,'PI Fehidro'!$F$4)</f>
        <v>0</v>
      </c>
      <c r="G29" s="19">
        <f t="shared" ref="G29:H29" si="25">C29+E29</f>
        <v>0</v>
      </c>
      <c r="H29" s="19">
        <f t="shared" si="25"/>
        <v>0</v>
      </c>
      <c r="I29" s="20">
        <f t="shared" si="1"/>
        <v>0</v>
      </c>
      <c r="J29" s="137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0" customHeight="1" x14ac:dyDescent="0.25">
      <c r="A30" s="16" t="s">
        <v>186</v>
      </c>
      <c r="B30" s="17" t="s">
        <v>84</v>
      </c>
      <c r="C30" s="18">
        <f>SUMIFS(PA!$I:$I,PA!$A:$A,$B30,PA!$L:$L,'PI Fehidro'!$C$4)</f>
        <v>0</v>
      </c>
      <c r="D30" s="18">
        <f>SUMIFS(PA!$I:$I,PA!$A:$A,$B30,PA!$L:$L,'PI Fehidro'!$D$4)</f>
        <v>300000</v>
      </c>
      <c r="E30" s="18">
        <f>SUMIFS(PA!$J:$J,PA!$A:$A,$B30,PA!$L:$L,'PI Fehidro'!$E$4)</f>
        <v>0</v>
      </c>
      <c r="F30" s="18">
        <f>SUMIFS(PA!$J:$J,PA!$A:$A,$B30,PA!$L:$L,'PI Fehidro'!$F$4)</f>
        <v>0</v>
      </c>
      <c r="G30" s="19">
        <f t="shared" ref="G30:H30" si="26">C30+E30</f>
        <v>0</v>
      </c>
      <c r="H30" s="19">
        <f t="shared" si="26"/>
        <v>300000</v>
      </c>
      <c r="I30" s="20">
        <f t="shared" si="1"/>
        <v>5.789772255646022E-3</v>
      </c>
      <c r="J30" s="136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34.5" customHeight="1" x14ac:dyDescent="0.25">
      <c r="A31" s="138" t="s">
        <v>187</v>
      </c>
      <c r="B31" s="139"/>
      <c r="C31" s="21">
        <f t="shared" ref="C31:H31" si="27">SUM(C5:C30)</f>
        <v>1878169.35</v>
      </c>
      <c r="D31" s="21">
        <f t="shared" si="27"/>
        <v>27978600.141599998</v>
      </c>
      <c r="E31" s="21">
        <f t="shared" si="27"/>
        <v>1936400.85</v>
      </c>
      <c r="F31" s="21">
        <f t="shared" si="27"/>
        <v>20022339.276666667</v>
      </c>
      <c r="G31" s="21">
        <f t="shared" si="27"/>
        <v>3814570.2</v>
      </c>
      <c r="H31" s="21">
        <f t="shared" si="27"/>
        <v>48000939.418266669</v>
      </c>
      <c r="I31" s="79"/>
      <c r="J31" s="2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34.5" customHeight="1" x14ac:dyDescent="0.25">
      <c r="A32" s="138" t="s">
        <v>188</v>
      </c>
      <c r="B32" s="140"/>
      <c r="C32" s="140"/>
      <c r="D32" s="140"/>
      <c r="E32" s="140"/>
      <c r="F32" s="139"/>
      <c r="G32" s="141">
        <f>SUM(G31,H31)</f>
        <v>51815509.618266672</v>
      </c>
      <c r="H32" s="140"/>
      <c r="I32" s="140"/>
      <c r="J32" s="139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4.75" customHeight="1" x14ac:dyDescent="0.25">
      <c r="A33" s="23"/>
      <c r="B33" s="24"/>
      <c r="C33" s="23"/>
      <c r="D33" s="23"/>
      <c r="E33" s="23"/>
      <c r="F33" s="23"/>
      <c r="G33" s="23"/>
      <c r="H33" s="23"/>
      <c r="I33" s="25"/>
      <c r="J33" s="2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4.75" customHeight="1" x14ac:dyDescent="0.25">
      <c r="A34" s="27"/>
      <c r="B34" s="27"/>
      <c r="C34" s="27"/>
      <c r="D34" s="27"/>
      <c r="E34" s="10"/>
      <c r="F34" s="10"/>
      <c r="G34" s="10"/>
      <c r="H34" s="10"/>
      <c r="I34" s="28"/>
      <c r="J34" s="2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4.75" customHeight="1" x14ac:dyDescent="0.25">
      <c r="A35" s="10"/>
      <c r="B35" s="8"/>
      <c r="C35" s="10"/>
      <c r="D35" s="10"/>
      <c r="E35" s="10"/>
      <c r="F35" s="10"/>
      <c r="G35" s="10"/>
      <c r="H35" s="10"/>
      <c r="I35" s="11"/>
      <c r="J35" s="2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4.75" customHeight="1" x14ac:dyDescent="0.25">
      <c r="A36" s="10"/>
      <c r="B36" s="8"/>
      <c r="C36" s="10"/>
      <c r="D36" s="10"/>
      <c r="E36" s="10"/>
      <c r="F36" s="10"/>
      <c r="G36" s="10"/>
      <c r="H36" s="10"/>
      <c r="I36" s="11"/>
      <c r="J36" s="2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34.5" customHeight="1" x14ac:dyDescent="0.25">
      <c r="A37" s="10"/>
      <c r="B37" s="8"/>
      <c r="C37" s="10"/>
      <c r="D37" s="10"/>
      <c r="E37" s="10"/>
      <c r="F37" s="10"/>
      <c r="G37" s="10"/>
      <c r="H37" s="10"/>
      <c r="I37" s="11"/>
      <c r="J37" s="2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34.5" customHeight="1" x14ac:dyDescent="0.25">
      <c r="A38" s="10"/>
      <c r="B38" s="8"/>
      <c r="C38" s="10"/>
      <c r="D38" s="10"/>
      <c r="E38" s="10"/>
      <c r="F38" s="10"/>
      <c r="G38" s="10"/>
      <c r="H38" s="10"/>
      <c r="I38" s="11"/>
      <c r="J38" s="2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34.5" customHeight="1" x14ac:dyDescent="0.25">
      <c r="A39" s="10"/>
      <c r="B39" s="8"/>
      <c r="C39" s="10"/>
      <c r="D39" s="10"/>
      <c r="E39" s="10"/>
      <c r="F39" s="10"/>
      <c r="G39" s="10"/>
      <c r="H39" s="10"/>
      <c r="I39" s="11"/>
      <c r="J39" s="29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34.5" customHeight="1" x14ac:dyDescent="0.25">
      <c r="A40" s="10"/>
      <c r="B40" s="8"/>
      <c r="C40" s="10"/>
      <c r="D40" s="10"/>
      <c r="E40" s="10"/>
      <c r="F40" s="10"/>
      <c r="G40" s="10"/>
      <c r="H40" s="10"/>
      <c r="I40" s="11"/>
      <c r="J40" s="2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4.75" customHeight="1" x14ac:dyDescent="0.25">
      <c r="A41" s="10"/>
      <c r="B41" s="8"/>
      <c r="C41" s="10"/>
      <c r="D41" s="10"/>
      <c r="E41" s="10"/>
      <c r="F41" s="10"/>
      <c r="G41" s="10"/>
      <c r="H41" s="10"/>
      <c r="I41" s="11"/>
      <c r="J41" s="2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4.75" customHeight="1" x14ac:dyDescent="0.25">
      <c r="A42" s="10"/>
      <c r="B42" s="8"/>
      <c r="C42" s="10"/>
      <c r="D42" s="10"/>
      <c r="E42" s="10"/>
      <c r="F42" s="10"/>
      <c r="G42" s="10"/>
      <c r="H42" s="10"/>
      <c r="I42" s="11"/>
      <c r="J42" s="29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4.75" customHeight="1" x14ac:dyDescent="0.25">
      <c r="A43" s="10"/>
      <c r="B43" s="8"/>
      <c r="C43" s="10"/>
      <c r="D43" s="10"/>
      <c r="E43" s="10"/>
      <c r="F43" s="10"/>
      <c r="G43" s="10"/>
      <c r="H43" s="10"/>
      <c r="I43" s="11"/>
      <c r="J43" s="2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4.75" customHeight="1" x14ac:dyDescent="0.25">
      <c r="A44" s="10"/>
      <c r="B44" s="8"/>
      <c r="C44" s="10"/>
      <c r="D44" s="10"/>
      <c r="E44" s="10"/>
      <c r="F44" s="10"/>
      <c r="G44" s="10"/>
      <c r="H44" s="10"/>
      <c r="I44" s="11"/>
      <c r="J44" s="29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4.75" customHeight="1" x14ac:dyDescent="0.25">
      <c r="A45" s="10"/>
      <c r="B45" s="8"/>
      <c r="C45" s="10"/>
      <c r="D45" s="10"/>
      <c r="E45" s="10"/>
      <c r="F45" s="10"/>
      <c r="G45" s="10"/>
      <c r="H45" s="10"/>
      <c r="I45" s="11"/>
      <c r="J45" s="29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4.75" customHeight="1" x14ac:dyDescent="0.25">
      <c r="A46" s="10"/>
      <c r="B46" s="8"/>
      <c r="C46" s="10"/>
      <c r="D46" s="10"/>
      <c r="E46" s="10"/>
      <c r="F46" s="10"/>
      <c r="G46" s="10"/>
      <c r="H46" s="10"/>
      <c r="I46" s="11"/>
      <c r="J46" s="29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4.75" customHeight="1" x14ac:dyDescent="0.25">
      <c r="A47" s="10"/>
      <c r="B47" s="8"/>
      <c r="C47" s="10"/>
      <c r="D47" s="10"/>
      <c r="E47" s="10"/>
      <c r="F47" s="10"/>
      <c r="G47" s="10"/>
      <c r="H47" s="10"/>
      <c r="I47" s="11"/>
      <c r="J47" s="2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4.75" customHeight="1" x14ac:dyDescent="0.25">
      <c r="A48" s="10"/>
      <c r="B48" s="8"/>
      <c r="C48" s="10"/>
      <c r="D48" s="10"/>
      <c r="E48" s="10"/>
      <c r="F48" s="10"/>
      <c r="G48" s="10"/>
      <c r="H48" s="10"/>
      <c r="I48" s="11"/>
      <c r="J48" s="2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4.75" customHeight="1" x14ac:dyDescent="0.25">
      <c r="A49" s="10"/>
      <c r="B49" s="8"/>
      <c r="C49" s="10"/>
      <c r="D49" s="10"/>
      <c r="E49" s="10"/>
      <c r="F49" s="10"/>
      <c r="G49" s="10"/>
      <c r="H49" s="10"/>
      <c r="I49" s="11"/>
      <c r="J49" s="2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4.75" customHeight="1" x14ac:dyDescent="0.25">
      <c r="A50" s="10"/>
      <c r="B50" s="8"/>
      <c r="C50" s="10"/>
      <c r="D50" s="10"/>
      <c r="E50" s="10"/>
      <c r="F50" s="10"/>
      <c r="G50" s="10"/>
      <c r="H50" s="10"/>
      <c r="I50" s="11"/>
      <c r="J50" s="2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4.75" customHeight="1" x14ac:dyDescent="0.25">
      <c r="A51" s="10"/>
      <c r="B51" s="8"/>
      <c r="C51" s="10"/>
      <c r="D51" s="10"/>
      <c r="E51" s="10"/>
      <c r="F51" s="10"/>
      <c r="G51" s="10"/>
      <c r="H51" s="10"/>
      <c r="I51" s="11"/>
      <c r="J51" s="2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.75" customHeight="1" x14ac:dyDescent="0.25">
      <c r="A52" s="10"/>
      <c r="B52" s="8"/>
      <c r="C52" s="10"/>
      <c r="D52" s="10"/>
      <c r="E52" s="10"/>
      <c r="F52" s="10"/>
      <c r="G52" s="10"/>
      <c r="H52" s="10"/>
      <c r="I52" s="11"/>
      <c r="J52" s="2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4.75" customHeight="1" x14ac:dyDescent="0.25">
      <c r="A53" s="10"/>
      <c r="B53" s="8"/>
      <c r="C53" s="10"/>
      <c r="D53" s="10"/>
      <c r="E53" s="10"/>
      <c r="F53" s="10"/>
      <c r="G53" s="10"/>
      <c r="H53" s="10"/>
      <c r="I53" s="11"/>
      <c r="J53" s="2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4.75" customHeight="1" x14ac:dyDescent="0.25">
      <c r="A54" s="10"/>
      <c r="B54" s="8"/>
      <c r="C54" s="10"/>
      <c r="D54" s="10"/>
      <c r="E54" s="10"/>
      <c r="F54" s="10"/>
      <c r="G54" s="10"/>
      <c r="H54" s="10"/>
      <c r="I54" s="11"/>
      <c r="J54" s="2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4.75" customHeight="1" x14ac:dyDescent="0.25">
      <c r="A55" s="10"/>
      <c r="B55" s="8"/>
      <c r="C55" s="10"/>
      <c r="D55" s="10"/>
      <c r="E55" s="10"/>
      <c r="F55" s="10"/>
      <c r="G55" s="10"/>
      <c r="H55" s="10"/>
      <c r="I55" s="11"/>
      <c r="J55" s="2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4.75" customHeight="1" x14ac:dyDescent="0.25">
      <c r="A56" s="10"/>
      <c r="B56" s="8"/>
      <c r="C56" s="10"/>
      <c r="D56" s="10"/>
      <c r="E56" s="10"/>
      <c r="F56" s="10"/>
      <c r="G56" s="10"/>
      <c r="H56" s="10"/>
      <c r="I56" s="11"/>
      <c r="J56" s="2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4.75" customHeight="1" x14ac:dyDescent="0.25">
      <c r="A57" s="10"/>
      <c r="B57" s="8"/>
      <c r="C57" s="10"/>
      <c r="D57" s="10"/>
      <c r="E57" s="10"/>
      <c r="F57" s="10"/>
      <c r="G57" s="10"/>
      <c r="H57" s="10"/>
      <c r="I57" s="11"/>
      <c r="J57" s="29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4.75" customHeight="1" x14ac:dyDescent="0.25">
      <c r="A58" s="10"/>
      <c r="B58" s="8"/>
      <c r="C58" s="10"/>
      <c r="D58" s="10"/>
      <c r="E58" s="10"/>
      <c r="F58" s="10"/>
      <c r="G58" s="10"/>
      <c r="H58" s="10"/>
      <c r="I58" s="11"/>
      <c r="J58" s="2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4.75" customHeight="1" x14ac:dyDescent="0.25">
      <c r="A59" s="10"/>
      <c r="B59" s="8"/>
      <c r="C59" s="10"/>
      <c r="D59" s="10"/>
      <c r="E59" s="10"/>
      <c r="F59" s="10"/>
      <c r="G59" s="10"/>
      <c r="H59" s="10"/>
      <c r="I59" s="11"/>
      <c r="J59" s="29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4.75" customHeight="1" x14ac:dyDescent="0.25">
      <c r="A60" s="10"/>
      <c r="B60" s="8"/>
      <c r="C60" s="10"/>
      <c r="D60" s="10"/>
      <c r="E60" s="10"/>
      <c r="F60" s="10"/>
      <c r="G60" s="10"/>
      <c r="H60" s="10"/>
      <c r="I60" s="11"/>
      <c r="J60" s="2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4.75" customHeight="1" x14ac:dyDescent="0.25">
      <c r="A61" s="10"/>
      <c r="B61" s="8"/>
      <c r="C61" s="10"/>
      <c r="D61" s="10"/>
      <c r="E61" s="10"/>
      <c r="F61" s="10"/>
      <c r="G61" s="10"/>
      <c r="H61" s="10"/>
      <c r="I61" s="11"/>
      <c r="J61" s="29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4.75" customHeight="1" x14ac:dyDescent="0.25">
      <c r="A62" s="10"/>
      <c r="B62" s="8"/>
      <c r="C62" s="10"/>
      <c r="D62" s="10"/>
      <c r="E62" s="10"/>
      <c r="F62" s="10"/>
      <c r="G62" s="10"/>
      <c r="H62" s="10"/>
      <c r="I62" s="11"/>
      <c r="J62" s="29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4.75" customHeight="1" x14ac:dyDescent="0.25">
      <c r="A63" s="10"/>
      <c r="B63" s="8"/>
      <c r="C63" s="10"/>
      <c r="D63" s="10"/>
      <c r="E63" s="10"/>
      <c r="F63" s="10"/>
      <c r="G63" s="10"/>
      <c r="H63" s="10"/>
      <c r="I63" s="11"/>
      <c r="J63" s="29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4.75" customHeight="1" x14ac:dyDescent="0.25">
      <c r="A64" s="10"/>
      <c r="B64" s="8"/>
      <c r="C64" s="10"/>
      <c r="D64" s="10"/>
      <c r="E64" s="10"/>
      <c r="F64" s="10"/>
      <c r="G64" s="10"/>
      <c r="H64" s="10"/>
      <c r="I64" s="11"/>
      <c r="J64" s="2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4.75" customHeight="1" x14ac:dyDescent="0.25">
      <c r="A65" s="10"/>
      <c r="B65" s="8"/>
      <c r="C65" s="10"/>
      <c r="D65" s="10"/>
      <c r="E65" s="10"/>
      <c r="F65" s="10"/>
      <c r="G65" s="10"/>
      <c r="H65" s="10"/>
      <c r="I65" s="11"/>
      <c r="J65" s="29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4.75" customHeight="1" x14ac:dyDescent="0.25">
      <c r="A66" s="10"/>
      <c r="B66" s="8"/>
      <c r="C66" s="10"/>
      <c r="D66" s="10"/>
      <c r="E66" s="10"/>
      <c r="F66" s="10"/>
      <c r="G66" s="10"/>
      <c r="H66" s="10"/>
      <c r="I66" s="11"/>
      <c r="J66" s="29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4.75" customHeight="1" x14ac:dyDescent="0.25">
      <c r="A67" s="10"/>
      <c r="B67" s="8"/>
      <c r="C67" s="10"/>
      <c r="D67" s="10"/>
      <c r="E67" s="10"/>
      <c r="F67" s="10"/>
      <c r="G67" s="10"/>
      <c r="H67" s="10"/>
      <c r="I67" s="11"/>
      <c r="J67" s="29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4.75" customHeight="1" x14ac:dyDescent="0.25">
      <c r="A68" s="10"/>
      <c r="B68" s="8"/>
      <c r="C68" s="10"/>
      <c r="D68" s="10"/>
      <c r="E68" s="10"/>
      <c r="F68" s="10"/>
      <c r="G68" s="10"/>
      <c r="H68" s="10"/>
      <c r="I68" s="11"/>
      <c r="J68" s="2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4.75" customHeight="1" x14ac:dyDescent="0.25">
      <c r="A69" s="10"/>
      <c r="B69" s="8"/>
      <c r="C69" s="10"/>
      <c r="D69" s="10"/>
      <c r="E69" s="10"/>
      <c r="F69" s="10"/>
      <c r="G69" s="10"/>
      <c r="H69" s="10"/>
      <c r="I69" s="11"/>
      <c r="J69" s="29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4.75" customHeight="1" x14ac:dyDescent="0.25">
      <c r="A70" s="10"/>
      <c r="B70" s="8"/>
      <c r="C70" s="10"/>
      <c r="D70" s="10"/>
      <c r="E70" s="10"/>
      <c r="F70" s="10"/>
      <c r="G70" s="10"/>
      <c r="H70" s="10"/>
      <c r="I70" s="11"/>
      <c r="J70" s="29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4.75" customHeight="1" x14ac:dyDescent="0.25">
      <c r="A71" s="10"/>
      <c r="B71" s="8"/>
      <c r="C71" s="10"/>
      <c r="D71" s="10"/>
      <c r="E71" s="10"/>
      <c r="F71" s="10"/>
      <c r="G71" s="10"/>
      <c r="H71" s="10"/>
      <c r="I71" s="11"/>
      <c r="J71" s="29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4.75" customHeight="1" x14ac:dyDescent="0.25">
      <c r="A72" s="10"/>
      <c r="B72" s="8"/>
      <c r="C72" s="10"/>
      <c r="D72" s="10"/>
      <c r="E72" s="10"/>
      <c r="F72" s="10"/>
      <c r="G72" s="10"/>
      <c r="H72" s="10"/>
      <c r="I72" s="11"/>
      <c r="J72" s="2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4.75" customHeight="1" x14ac:dyDescent="0.25">
      <c r="A73" s="10"/>
      <c r="B73" s="8"/>
      <c r="C73" s="10"/>
      <c r="D73" s="10"/>
      <c r="E73" s="10"/>
      <c r="F73" s="10"/>
      <c r="G73" s="10"/>
      <c r="H73" s="10"/>
      <c r="I73" s="11"/>
      <c r="J73" s="29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4.75" customHeight="1" x14ac:dyDescent="0.25">
      <c r="A74" s="10"/>
      <c r="B74" s="8"/>
      <c r="C74" s="10"/>
      <c r="D74" s="10"/>
      <c r="E74" s="10"/>
      <c r="F74" s="10"/>
      <c r="G74" s="10"/>
      <c r="H74" s="10"/>
      <c r="I74" s="11"/>
      <c r="J74" s="29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4.75" customHeight="1" x14ac:dyDescent="0.25">
      <c r="A75" s="10"/>
      <c r="B75" s="8"/>
      <c r="C75" s="10"/>
      <c r="D75" s="10"/>
      <c r="E75" s="10"/>
      <c r="F75" s="10"/>
      <c r="G75" s="10"/>
      <c r="H75" s="10"/>
      <c r="I75" s="11"/>
      <c r="J75" s="29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4.75" customHeight="1" x14ac:dyDescent="0.25">
      <c r="A76" s="10"/>
      <c r="B76" s="8"/>
      <c r="C76" s="10"/>
      <c r="D76" s="10"/>
      <c r="E76" s="10"/>
      <c r="F76" s="10"/>
      <c r="G76" s="10"/>
      <c r="H76" s="10"/>
      <c r="I76" s="11"/>
      <c r="J76" s="2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4.75" customHeight="1" x14ac:dyDescent="0.25">
      <c r="A77" s="10"/>
      <c r="B77" s="8"/>
      <c r="C77" s="10"/>
      <c r="D77" s="10"/>
      <c r="E77" s="10"/>
      <c r="F77" s="10"/>
      <c r="G77" s="10"/>
      <c r="H77" s="10"/>
      <c r="I77" s="11"/>
      <c r="J77" s="29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4.75" customHeight="1" x14ac:dyDescent="0.25">
      <c r="A78" s="10"/>
      <c r="B78" s="8"/>
      <c r="C78" s="10"/>
      <c r="D78" s="10"/>
      <c r="E78" s="10"/>
      <c r="F78" s="10"/>
      <c r="G78" s="10"/>
      <c r="H78" s="10"/>
      <c r="I78" s="11"/>
      <c r="J78" s="29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4.75" customHeight="1" x14ac:dyDescent="0.25">
      <c r="A79" s="10"/>
      <c r="B79" s="8"/>
      <c r="C79" s="10"/>
      <c r="D79" s="10"/>
      <c r="E79" s="10"/>
      <c r="F79" s="10"/>
      <c r="G79" s="10"/>
      <c r="H79" s="10"/>
      <c r="I79" s="11"/>
      <c r="J79" s="29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4.75" customHeight="1" x14ac:dyDescent="0.25">
      <c r="A80" s="10"/>
      <c r="B80" s="8"/>
      <c r="C80" s="10"/>
      <c r="D80" s="10"/>
      <c r="E80" s="10"/>
      <c r="F80" s="10"/>
      <c r="G80" s="10"/>
      <c r="H80" s="10"/>
      <c r="I80" s="11"/>
      <c r="J80" s="29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4.75" customHeight="1" x14ac:dyDescent="0.25">
      <c r="A81" s="10"/>
      <c r="B81" s="8"/>
      <c r="C81" s="10"/>
      <c r="D81" s="10"/>
      <c r="E81" s="10"/>
      <c r="F81" s="10"/>
      <c r="G81" s="10"/>
      <c r="H81" s="10"/>
      <c r="I81" s="11"/>
      <c r="J81" s="29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4.75" customHeight="1" x14ac:dyDescent="0.25">
      <c r="A82" s="10"/>
      <c r="B82" s="8"/>
      <c r="C82" s="10"/>
      <c r="D82" s="10"/>
      <c r="E82" s="10"/>
      <c r="F82" s="10"/>
      <c r="G82" s="10"/>
      <c r="H82" s="10"/>
      <c r="I82" s="11"/>
      <c r="J82" s="29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4.75" customHeight="1" x14ac:dyDescent="0.25">
      <c r="A83" s="10"/>
      <c r="B83" s="8"/>
      <c r="C83" s="10"/>
      <c r="D83" s="10"/>
      <c r="E83" s="10"/>
      <c r="F83" s="10"/>
      <c r="G83" s="10"/>
      <c r="H83" s="10"/>
      <c r="I83" s="11"/>
      <c r="J83" s="29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4.75" customHeight="1" x14ac:dyDescent="0.25">
      <c r="A84" s="10"/>
      <c r="B84" s="8"/>
      <c r="C84" s="10"/>
      <c r="D84" s="10"/>
      <c r="E84" s="10"/>
      <c r="F84" s="10"/>
      <c r="G84" s="10"/>
      <c r="H84" s="10"/>
      <c r="I84" s="11"/>
      <c r="J84" s="29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4.75" customHeight="1" x14ac:dyDescent="0.25">
      <c r="A85" s="10"/>
      <c r="B85" s="8"/>
      <c r="C85" s="10"/>
      <c r="D85" s="10"/>
      <c r="E85" s="10"/>
      <c r="F85" s="10"/>
      <c r="G85" s="10"/>
      <c r="H85" s="10"/>
      <c r="I85" s="11"/>
      <c r="J85" s="2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4.75" customHeight="1" x14ac:dyDescent="0.25">
      <c r="A86" s="10"/>
      <c r="B86" s="8"/>
      <c r="C86" s="10"/>
      <c r="D86" s="10"/>
      <c r="E86" s="10"/>
      <c r="F86" s="10"/>
      <c r="G86" s="10"/>
      <c r="H86" s="10"/>
      <c r="I86" s="11"/>
      <c r="J86" s="2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4.75" customHeight="1" x14ac:dyDescent="0.25">
      <c r="A87" s="10"/>
      <c r="B87" s="8"/>
      <c r="C87" s="10"/>
      <c r="D87" s="10"/>
      <c r="E87" s="10"/>
      <c r="F87" s="10"/>
      <c r="G87" s="10"/>
      <c r="H87" s="10"/>
      <c r="I87" s="11"/>
      <c r="J87" s="29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4.75" customHeight="1" x14ac:dyDescent="0.25">
      <c r="A88" s="10"/>
      <c r="B88" s="8"/>
      <c r="C88" s="10"/>
      <c r="D88" s="10"/>
      <c r="E88" s="10"/>
      <c r="F88" s="10"/>
      <c r="G88" s="10"/>
      <c r="H88" s="10"/>
      <c r="I88" s="11"/>
      <c r="J88" s="29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4.75" customHeight="1" x14ac:dyDescent="0.25">
      <c r="A89" s="10"/>
      <c r="B89" s="8"/>
      <c r="C89" s="10"/>
      <c r="D89" s="10"/>
      <c r="E89" s="10"/>
      <c r="F89" s="10"/>
      <c r="G89" s="10"/>
      <c r="H89" s="10"/>
      <c r="I89" s="11"/>
      <c r="J89" s="29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4.75" customHeight="1" x14ac:dyDescent="0.25">
      <c r="A90" s="10"/>
      <c r="B90" s="8"/>
      <c r="C90" s="10"/>
      <c r="D90" s="10"/>
      <c r="E90" s="10"/>
      <c r="F90" s="10"/>
      <c r="G90" s="10"/>
      <c r="H90" s="10"/>
      <c r="I90" s="11"/>
      <c r="J90" s="29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4.75" customHeight="1" x14ac:dyDescent="0.25">
      <c r="A91" s="10"/>
      <c r="B91" s="8"/>
      <c r="C91" s="10"/>
      <c r="D91" s="10"/>
      <c r="E91" s="10"/>
      <c r="F91" s="10"/>
      <c r="G91" s="10"/>
      <c r="H91" s="10"/>
      <c r="I91" s="11"/>
      <c r="J91" s="29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4.75" customHeight="1" x14ac:dyDescent="0.25">
      <c r="A92" s="10"/>
      <c r="B92" s="8"/>
      <c r="C92" s="10"/>
      <c r="D92" s="10"/>
      <c r="E92" s="10"/>
      <c r="F92" s="10"/>
      <c r="G92" s="10"/>
      <c r="H92" s="10"/>
      <c r="I92" s="11"/>
      <c r="J92" s="29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4.75" customHeight="1" x14ac:dyDescent="0.25">
      <c r="A93" s="10"/>
      <c r="B93" s="8"/>
      <c r="C93" s="10"/>
      <c r="D93" s="10"/>
      <c r="E93" s="10"/>
      <c r="F93" s="10"/>
      <c r="G93" s="10"/>
      <c r="H93" s="10"/>
      <c r="I93" s="11"/>
      <c r="J93" s="29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4.75" customHeight="1" x14ac:dyDescent="0.25">
      <c r="A94" s="10"/>
      <c r="B94" s="8"/>
      <c r="C94" s="10"/>
      <c r="D94" s="10"/>
      <c r="E94" s="10"/>
      <c r="F94" s="10"/>
      <c r="G94" s="10"/>
      <c r="H94" s="10"/>
      <c r="I94" s="11"/>
      <c r="J94" s="29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4.75" customHeight="1" x14ac:dyDescent="0.25">
      <c r="A95" s="10"/>
      <c r="B95" s="8"/>
      <c r="C95" s="10"/>
      <c r="D95" s="10"/>
      <c r="E95" s="10"/>
      <c r="F95" s="10"/>
      <c r="G95" s="10"/>
      <c r="H95" s="10"/>
      <c r="I95" s="11"/>
      <c r="J95" s="29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4.75" customHeight="1" x14ac:dyDescent="0.25">
      <c r="A96" s="10"/>
      <c r="B96" s="8"/>
      <c r="C96" s="10"/>
      <c r="D96" s="10"/>
      <c r="E96" s="10"/>
      <c r="F96" s="10"/>
      <c r="G96" s="10"/>
      <c r="H96" s="10"/>
      <c r="I96" s="11"/>
      <c r="J96" s="29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4.75" customHeight="1" x14ac:dyDescent="0.25">
      <c r="A97" s="10"/>
      <c r="B97" s="8"/>
      <c r="C97" s="10"/>
      <c r="D97" s="10"/>
      <c r="E97" s="10"/>
      <c r="F97" s="10"/>
      <c r="G97" s="10"/>
      <c r="H97" s="10"/>
      <c r="I97" s="11"/>
      <c r="J97" s="29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4.75" customHeight="1" x14ac:dyDescent="0.25">
      <c r="A98" s="10"/>
      <c r="B98" s="8"/>
      <c r="C98" s="10"/>
      <c r="D98" s="10"/>
      <c r="E98" s="10"/>
      <c r="F98" s="10"/>
      <c r="G98" s="10"/>
      <c r="H98" s="10"/>
      <c r="I98" s="11"/>
      <c r="J98" s="29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4.75" customHeight="1" x14ac:dyDescent="0.25">
      <c r="A99" s="10"/>
      <c r="B99" s="8"/>
      <c r="C99" s="10"/>
      <c r="D99" s="10"/>
      <c r="E99" s="10"/>
      <c r="F99" s="10"/>
      <c r="G99" s="10"/>
      <c r="H99" s="10"/>
      <c r="I99" s="11"/>
      <c r="J99" s="29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4.75" customHeight="1" x14ac:dyDescent="0.25">
      <c r="A100" s="10"/>
      <c r="B100" s="8"/>
      <c r="C100" s="10"/>
      <c r="D100" s="10"/>
      <c r="E100" s="10"/>
      <c r="F100" s="10"/>
      <c r="G100" s="10"/>
      <c r="H100" s="10"/>
      <c r="I100" s="11"/>
      <c r="J100" s="29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4.75" customHeight="1" x14ac:dyDescent="0.25">
      <c r="A101" s="10"/>
      <c r="B101" s="8"/>
      <c r="C101" s="10"/>
      <c r="D101" s="10"/>
      <c r="E101" s="10"/>
      <c r="F101" s="10"/>
      <c r="G101" s="10"/>
      <c r="H101" s="10"/>
      <c r="I101" s="11"/>
      <c r="J101" s="29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4.75" customHeight="1" x14ac:dyDescent="0.25">
      <c r="A102" s="10"/>
      <c r="B102" s="8"/>
      <c r="C102" s="10"/>
      <c r="D102" s="10"/>
      <c r="E102" s="10"/>
      <c r="F102" s="10"/>
      <c r="G102" s="10"/>
      <c r="H102" s="10"/>
      <c r="I102" s="11"/>
      <c r="J102" s="29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4.75" customHeight="1" x14ac:dyDescent="0.25">
      <c r="A103" s="10"/>
      <c r="B103" s="8"/>
      <c r="C103" s="10"/>
      <c r="D103" s="10"/>
      <c r="E103" s="10"/>
      <c r="F103" s="10"/>
      <c r="G103" s="10"/>
      <c r="H103" s="10"/>
      <c r="I103" s="11"/>
      <c r="J103" s="29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4.75" customHeight="1" x14ac:dyDescent="0.25">
      <c r="A104" s="10"/>
      <c r="B104" s="8"/>
      <c r="C104" s="10"/>
      <c r="D104" s="10"/>
      <c r="E104" s="10"/>
      <c r="F104" s="10"/>
      <c r="G104" s="10"/>
      <c r="H104" s="10"/>
      <c r="I104" s="11"/>
      <c r="J104" s="29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4.75" customHeight="1" x14ac:dyDescent="0.25">
      <c r="A105" s="10"/>
      <c r="B105" s="8"/>
      <c r="C105" s="10"/>
      <c r="D105" s="10"/>
      <c r="E105" s="10"/>
      <c r="F105" s="10"/>
      <c r="G105" s="10"/>
      <c r="H105" s="10"/>
      <c r="I105" s="11"/>
      <c r="J105" s="29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4.75" customHeight="1" x14ac:dyDescent="0.25">
      <c r="A106" s="10"/>
      <c r="B106" s="8"/>
      <c r="C106" s="10"/>
      <c r="D106" s="10"/>
      <c r="E106" s="10"/>
      <c r="F106" s="10"/>
      <c r="G106" s="10"/>
      <c r="H106" s="10"/>
      <c r="I106" s="11"/>
      <c r="J106" s="29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4.75" customHeight="1" x14ac:dyDescent="0.25">
      <c r="A107" s="10"/>
      <c r="B107" s="8"/>
      <c r="C107" s="10"/>
      <c r="D107" s="10"/>
      <c r="E107" s="10"/>
      <c r="F107" s="10"/>
      <c r="G107" s="10"/>
      <c r="H107" s="10"/>
      <c r="I107" s="11"/>
      <c r="J107" s="29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4.75" customHeight="1" x14ac:dyDescent="0.25">
      <c r="A108" s="10"/>
      <c r="B108" s="8"/>
      <c r="C108" s="10"/>
      <c r="D108" s="10"/>
      <c r="E108" s="10"/>
      <c r="F108" s="10"/>
      <c r="G108" s="10"/>
      <c r="H108" s="10"/>
      <c r="I108" s="11"/>
      <c r="J108" s="29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4.75" customHeight="1" x14ac:dyDescent="0.25">
      <c r="A109" s="10"/>
      <c r="B109" s="8"/>
      <c r="C109" s="10"/>
      <c r="D109" s="10"/>
      <c r="E109" s="10"/>
      <c r="F109" s="10"/>
      <c r="G109" s="10"/>
      <c r="H109" s="10"/>
      <c r="I109" s="11"/>
      <c r="J109" s="29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4.75" customHeight="1" x14ac:dyDescent="0.25">
      <c r="A110" s="10"/>
      <c r="B110" s="8"/>
      <c r="C110" s="10"/>
      <c r="D110" s="10"/>
      <c r="E110" s="10"/>
      <c r="F110" s="10"/>
      <c r="G110" s="10"/>
      <c r="H110" s="10"/>
      <c r="I110" s="11"/>
      <c r="J110" s="29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4.75" customHeight="1" x14ac:dyDescent="0.25">
      <c r="A111" s="10"/>
      <c r="B111" s="8"/>
      <c r="C111" s="10"/>
      <c r="D111" s="10"/>
      <c r="E111" s="10"/>
      <c r="F111" s="10"/>
      <c r="G111" s="10"/>
      <c r="H111" s="10"/>
      <c r="I111" s="11"/>
      <c r="J111" s="29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4.75" customHeight="1" x14ac:dyDescent="0.25">
      <c r="A112" s="10"/>
      <c r="B112" s="8"/>
      <c r="C112" s="10"/>
      <c r="D112" s="10"/>
      <c r="E112" s="10"/>
      <c r="F112" s="10"/>
      <c r="G112" s="10"/>
      <c r="H112" s="10"/>
      <c r="I112" s="11"/>
      <c r="J112" s="29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4.75" customHeight="1" x14ac:dyDescent="0.25">
      <c r="A113" s="10"/>
      <c r="B113" s="8"/>
      <c r="C113" s="10"/>
      <c r="D113" s="10"/>
      <c r="E113" s="10"/>
      <c r="F113" s="10"/>
      <c r="G113" s="10"/>
      <c r="H113" s="10"/>
      <c r="I113" s="11"/>
      <c r="J113" s="29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4.75" customHeight="1" x14ac:dyDescent="0.25">
      <c r="A114" s="10"/>
      <c r="B114" s="8"/>
      <c r="C114" s="10"/>
      <c r="D114" s="10"/>
      <c r="E114" s="10"/>
      <c r="F114" s="10"/>
      <c r="G114" s="10"/>
      <c r="H114" s="10"/>
      <c r="I114" s="11"/>
      <c r="J114" s="29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4.75" customHeight="1" x14ac:dyDescent="0.25">
      <c r="A115" s="10"/>
      <c r="B115" s="8"/>
      <c r="C115" s="10"/>
      <c r="D115" s="10"/>
      <c r="E115" s="10"/>
      <c r="F115" s="10"/>
      <c r="G115" s="10"/>
      <c r="H115" s="10"/>
      <c r="I115" s="11"/>
      <c r="J115" s="2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4.75" customHeight="1" x14ac:dyDescent="0.25">
      <c r="A116" s="10"/>
      <c r="B116" s="8"/>
      <c r="C116" s="10"/>
      <c r="D116" s="10"/>
      <c r="E116" s="10"/>
      <c r="F116" s="10"/>
      <c r="G116" s="10"/>
      <c r="H116" s="10"/>
      <c r="I116" s="11"/>
      <c r="J116" s="29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4.75" customHeight="1" x14ac:dyDescent="0.25">
      <c r="A117" s="10"/>
      <c r="B117" s="8"/>
      <c r="C117" s="10"/>
      <c r="D117" s="10"/>
      <c r="E117" s="10"/>
      <c r="F117" s="10"/>
      <c r="G117" s="10"/>
      <c r="H117" s="10"/>
      <c r="I117" s="11"/>
      <c r="J117" s="29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4.75" customHeight="1" x14ac:dyDescent="0.25">
      <c r="A118" s="10"/>
      <c r="B118" s="8"/>
      <c r="C118" s="10"/>
      <c r="D118" s="10"/>
      <c r="E118" s="10"/>
      <c r="F118" s="10"/>
      <c r="G118" s="10"/>
      <c r="H118" s="10"/>
      <c r="I118" s="11"/>
      <c r="J118" s="29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4.75" customHeight="1" x14ac:dyDescent="0.25">
      <c r="A119" s="10"/>
      <c r="B119" s="8"/>
      <c r="C119" s="10"/>
      <c r="D119" s="10"/>
      <c r="E119" s="10"/>
      <c r="F119" s="10"/>
      <c r="G119" s="10"/>
      <c r="H119" s="10"/>
      <c r="I119" s="11"/>
      <c r="J119" s="29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4.75" customHeight="1" x14ac:dyDescent="0.25">
      <c r="A120" s="10"/>
      <c r="B120" s="8"/>
      <c r="C120" s="10"/>
      <c r="D120" s="10"/>
      <c r="E120" s="10"/>
      <c r="F120" s="10"/>
      <c r="G120" s="10"/>
      <c r="H120" s="10"/>
      <c r="I120" s="11"/>
      <c r="J120" s="29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4.75" customHeight="1" x14ac:dyDescent="0.25">
      <c r="A121" s="10"/>
      <c r="B121" s="8"/>
      <c r="C121" s="10"/>
      <c r="D121" s="10"/>
      <c r="E121" s="10"/>
      <c r="F121" s="10"/>
      <c r="G121" s="10"/>
      <c r="H121" s="10"/>
      <c r="I121" s="11"/>
      <c r="J121" s="29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4.75" customHeight="1" x14ac:dyDescent="0.25">
      <c r="A122" s="10"/>
      <c r="B122" s="8"/>
      <c r="C122" s="10"/>
      <c r="D122" s="10"/>
      <c r="E122" s="10"/>
      <c r="F122" s="10"/>
      <c r="G122" s="10"/>
      <c r="H122" s="10"/>
      <c r="I122" s="11"/>
      <c r="J122" s="29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4.75" customHeight="1" x14ac:dyDescent="0.25">
      <c r="A123" s="10"/>
      <c r="B123" s="8"/>
      <c r="C123" s="10"/>
      <c r="D123" s="10"/>
      <c r="E123" s="10"/>
      <c r="F123" s="10"/>
      <c r="G123" s="10"/>
      <c r="H123" s="10"/>
      <c r="I123" s="11"/>
      <c r="J123" s="29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4.75" customHeight="1" x14ac:dyDescent="0.25">
      <c r="A124" s="10"/>
      <c r="B124" s="8"/>
      <c r="C124" s="10"/>
      <c r="D124" s="10"/>
      <c r="E124" s="10"/>
      <c r="F124" s="10"/>
      <c r="G124" s="10"/>
      <c r="H124" s="10"/>
      <c r="I124" s="11"/>
      <c r="J124" s="29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4.75" customHeight="1" x14ac:dyDescent="0.25">
      <c r="A125" s="10"/>
      <c r="B125" s="8"/>
      <c r="C125" s="10"/>
      <c r="D125" s="10"/>
      <c r="E125" s="10"/>
      <c r="F125" s="10"/>
      <c r="G125" s="10"/>
      <c r="H125" s="10"/>
      <c r="I125" s="11"/>
      <c r="J125" s="29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4.75" customHeight="1" x14ac:dyDescent="0.25">
      <c r="A126" s="10"/>
      <c r="B126" s="8"/>
      <c r="C126" s="10"/>
      <c r="D126" s="10"/>
      <c r="E126" s="10"/>
      <c r="F126" s="10"/>
      <c r="G126" s="10"/>
      <c r="H126" s="10"/>
      <c r="I126" s="11"/>
      <c r="J126" s="29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4.75" customHeight="1" x14ac:dyDescent="0.25">
      <c r="A127" s="10"/>
      <c r="B127" s="8"/>
      <c r="C127" s="10"/>
      <c r="D127" s="10"/>
      <c r="E127" s="10"/>
      <c r="F127" s="10"/>
      <c r="G127" s="10"/>
      <c r="H127" s="10"/>
      <c r="I127" s="11"/>
      <c r="J127" s="29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4.75" customHeight="1" x14ac:dyDescent="0.25">
      <c r="A128" s="10"/>
      <c r="B128" s="8"/>
      <c r="C128" s="10"/>
      <c r="D128" s="10"/>
      <c r="E128" s="10"/>
      <c r="F128" s="10"/>
      <c r="G128" s="10"/>
      <c r="H128" s="10"/>
      <c r="I128" s="11"/>
      <c r="J128" s="29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4.75" customHeight="1" x14ac:dyDescent="0.25">
      <c r="A129" s="10"/>
      <c r="B129" s="8"/>
      <c r="C129" s="10"/>
      <c r="D129" s="10"/>
      <c r="E129" s="10"/>
      <c r="F129" s="10"/>
      <c r="G129" s="10"/>
      <c r="H129" s="10"/>
      <c r="I129" s="11"/>
      <c r="J129" s="29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4.75" customHeight="1" x14ac:dyDescent="0.25">
      <c r="A130" s="10"/>
      <c r="B130" s="8"/>
      <c r="C130" s="10"/>
      <c r="D130" s="10"/>
      <c r="E130" s="10"/>
      <c r="F130" s="10"/>
      <c r="G130" s="10"/>
      <c r="H130" s="10"/>
      <c r="I130" s="11"/>
      <c r="J130" s="29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4.75" customHeight="1" x14ac:dyDescent="0.25">
      <c r="A131" s="10"/>
      <c r="B131" s="8"/>
      <c r="C131" s="10"/>
      <c r="D131" s="10"/>
      <c r="E131" s="10"/>
      <c r="F131" s="10"/>
      <c r="G131" s="10"/>
      <c r="H131" s="10"/>
      <c r="I131" s="11"/>
      <c r="J131" s="29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4.75" customHeight="1" x14ac:dyDescent="0.25">
      <c r="A132" s="10"/>
      <c r="B132" s="8"/>
      <c r="C132" s="10"/>
      <c r="D132" s="10"/>
      <c r="E132" s="10"/>
      <c r="F132" s="10"/>
      <c r="G132" s="10"/>
      <c r="H132" s="10"/>
      <c r="I132" s="11"/>
      <c r="J132" s="29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4.75" customHeight="1" x14ac:dyDescent="0.25">
      <c r="A133" s="10"/>
      <c r="B133" s="8"/>
      <c r="C133" s="10"/>
      <c r="D133" s="10"/>
      <c r="E133" s="10"/>
      <c r="F133" s="10"/>
      <c r="G133" s="10"/>
      <c r="H133" s="10"/>
      <c r="I133" s="11"/>
      <c r="J133" s="29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4.75" customHeight="1" x14ac:dyDescent="0.25">
      <c r="A134" s="10"/>
      <c r="B134" s="8"/>
      <c r="C134" s="10"/>
      <c r="D134" s="10"/>
      <c r="E134" s="10"/>
      <c r="F134" s="10"/>
      <c r="G134" s="10"/>
      <c r="H134" s="10"/>
      <c r="I134" s="11"/>
      <c r="J134" s="29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4.75" customHeight="1" x14ac:dyDescent="0.25">
      <c r="A135" s="10"/>
      <c r="B135" s="8"/>
      <c r="C135" s="10"/>
      <c r="D135" s="10"/>
      <c r="E135" s="10"/>
      <c r="F135" s="10"/>
      <c r="G135" s="10"/>
      <c r="H135" s="10"/>
      <c r="I135" s="11"/>
      <c r="J135" s="29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4.75" customHeight="1" x14ac:dyDescent="0.25">
      <c r="A136" s="10"/>
      <c r="B136" s="8"/>
      <c r="C136" s="10"/>
      <c r="D136" s="10"/>
      <c r="E136" s="10"/>
      <c r="F136" s="10"/>
      <c r="G136" s="10"/>
      <c r="H136" s="10"/>
      <c r="I136" s="11"/>
      <c r="J136" s="29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4.75" customHeight="1" x14ac:dyDescent="0.25">
      <c r="A137" s="10"/>
      <c r="B137" s="8"/>
      <c r="C137" s="10"/>
      <c r="D137" s="10"/>
      <c r="E137" s="10"/>
      <c r="F137" s="10"/>
      <c r="G137" s="10"/>
      <c r="H137" s="10"/>
      <c r="I137" s="11"/>
      <c r="J137" s="29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4.75" customHeight="1" x14ac:dyDescent="0.25">
      <c r="A138" s="10"/>
      <c r="B138" s="8"/>
      <c r="C138" s="10"/>
      <c r="D138" s="10"/>
      <c r="E138" s="10"/>
      <c r="F138" s="10"/>
      <c r="G138" s="10"/>
      <c r="H138" s="10"/>
      <c r="I138" s="11"/>
      <c r="J138" s="29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4.75" customHeight="1" x14ac:dyDescent="0.25">
      <c r="A139" s="10"/>
      <c r="B139" s="8"/>
      <c r="C139" s="10"/>
      <c r="D139" s="10"/>
      <c r="E139" s="10"/>
      <c r="F139" s="10"/>
      <c r="G139" s="10"/>
      <c r="H139" s="10"/>
      <c r="I139" s="11"/>
      <c r="J139" s="29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4.75" customHeight="1" x14ac:dyDescent="0.25">
      <c r="A140" s="10"/>
      <c r="B140" s="8"/>
      <c r="C140" s="10"/>
      <c r="D140" s="10"/>
      <c r="E140" s="10"/>
      <c r="F140" s="10"/>
      <c r="G140" s="10"/>
      <c r="H140" s="10"/>
      <c r="I140" s="11"/>
      <c r="J140" s="29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4.75" customHeight="1" x14ac:dyDescent="0.25">
      <c r="A141" s="10"/>
      <c r="B141" s="8"/>
      <c r="C141" s="10"/>
      <c r="D141" s="10"/>
      <c r="E141" s="10"/>
      <c r="F141" s="10"/>
      <c r="G141" s="10"/>
      <c r="H141" s="10"/>
      <c r="I141" s="11"/>
      <c r="J141" s="29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4.75" customHeight="1" x14ac:dyDescent="0.25">
      <c r="A142" s="10"/>
      <c r="B142" s="8"/>
      <c r="C142" s="10"/>
      <c r="D142" s="10"/>
      <c r="E142" s="10"/>
      <c r="F142" s="10"/>
      <c r="G142" s="10"/>
      <c r="H142" s="10"/>
      <c r="I142" s="11"/>
      <c r="J142" s="29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4.75" customHeight="1" x14ac:dyDescent="0.25">
      <c r="A143" s="10"/>
      <c r="B143" s="8"/>
      <c r="C143" s="10"/>
      <c r="D143" s="10"/>
      <c r="E143" s="10"/>
      <c r="F143" s="10"/>
      <c r="G143" s="10"/>
      <c r="H143" s="10"/>
      <c r="I143" s="11"/>
      <c r="J143" s="29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4.75" customHeight="1" x14ac:dyDescent="0.25">
      <c r="A144" s="10"/>
      <c r="B144" s="8"/>
      <c r="C144" s="10"/>
      <c r="D144" s="10"/>
      <c r="E144" s="10"/>
      <c r="F144" s="10"/>
      <c r="G144" s="10"/>
      <c r="H144" s="10"/>
      <c r="I144" s="11"/>
      <c r="J144" s="29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4.75" customHeight="1" x14ac:dyDescent="0.25">
      <c r="A145" s="10"/>
      <c r="B145" s="8"/>
      <c r="C145" s="10"/>
      <c r="D145" s="10"/>
      <c r="E145" s="10"/>
      <c r="F145" s="10"/>
      <c r="G145" s="10"/>
      <c r="H145" s="10"/>
      <c r="I145" s="11"/>
      <c r="J145" s="29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4.75" customHeight="1" x14ac:dyDescent="0.25">
      <c r="A146" s="10"/>
      <c r="B146" s="8"/>
      <c r="C146" s="10"/>
      <c r="D146" s="10"/>
      <c r="E146" s="10"/>
      <c r="F146" s="10"/>
      <c r="G146" s="10"/>
      <c r="H146" s="10"/>
      <c r="I146" s="11"/>
      <c r="J146" s="29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4.75" customHeight="1" x14ac:dyDescent="0.25">
      <c r="A147" s="10"/>
      <c r="B147" s="8"/>
      <c r="C147" s="10"/>
      <c r="D147" s="10"/>
      <c r="E147" s="10"/>
      <c r="F147" s="10"/>
      <c r="G147" s="10"/>
      <c r="H147" s="10"/>
      <c r="I147" s="11"/>
      <c r="J147" s="29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4.75" customHeight="1" x14ac:dyDescent="0.25">
      <c r="A148" s="10"/>
      <c r="B148" s="8"/>
      <c r="C148" s="10"/>
      <c r="D148" s="10"/>
      <c r="E148" s="10"/>
      <c r="F148" s="10"/>
      <c r="G148" s="10"/>
      <c r="H148" s="10"/>
      <c r="I148" s="11"/>
      <c r="J148" s="29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4.75" customHeight="1" x14ac:dyDescent="0.25">
      <c r="A149" s="10"/>
      <c r="B149" s="8"/>
      <c r="C149" s="10"/>
      <c r="D149" s="10"/>
      <c r="E149" s="10"/>
      <c r="F149" s="10"/>
      <c r="G149" s="10"/>
      <c r="H149" s="10"/>
      <c r="I149" s="11"/>
      <c r="J149" s="29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4.75" customHeight="1" x14ac:dyDescent="0.25">
      <c r="A150" s="10"/>
      <c r="B150" s="8"/>
      <c r="C150" s="10"/>
      <c r="D150" s="10"/>
      <c r="E150" s="10"/>
      <c r="F150" s="10"/>
      <c r="G150" s="10"/>
      <c r="H150" s="10"/>
      <c r="I150" s="11"/>
      <c r="J150" s="29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4.75" customHeight="1" x14ac:dyDescent="0.25">
      <c r="A151" s="10"/>
      <c r="B151" s="8"/>
      <c r="C151" s="10"/>
      <c r="D151" s="10"/>
      <c r="E151" s="10"/>
      <c r="F151" s="10"/>
      <c r="G151" s="10"/>
      <c r="H151" s="10"/>
      <c r="I151" s="11"/>
      <c r="J151" s="29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4.75" customHeight="1" x14ac:dyDescent="0.25">
      <c r="A152" s="10"/>
      <c r="B152" s="8"/>
      <c r="C152" s="10"/>
      <c r="D152" s="10"/>
      <c r="E152" s="10"/>
      <c r="F152" s="10"/>
      <c r="G152" s="10"/>
      <c r="H152" s="10"/>
      <c r="I152" s="11"/>
      <c r="J152" s="29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4.75" customHeight="1" x14ac:dyDescent="0.25">
      <c r="A153" s="10"/>
      <c r="B153" s="8"/>
      <c r="C153" s="10"/>
      <c r="D153" s="10"/>
      <c r="E153" s="10"/>
      <c r="F153" s="10"/>
      <c r="G153" s="10"/>
      <c r="H153" s="10"/>
      <c r="I153" s="11"/>
      <c r="J153" s="29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4.75" customHeight="1" x14ac:dyDescent="0.25">
      <c r="A154" s="10"/>
      <c r="B154" s="8"/>
      <c r="C154" s="10"/>
      <c r="D154" s="10"/>
      <c r="E154" s="10"/>
      <c r="F154" s="10"/>
      <c r="G154" s="10"/>
      <c r="H154" s="10"/>
      <c r="I154" s="11"/>
      <c r="J154" s="29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4.75" customHeight="1" x14ac:dyDescent="0.25">
      <c r="A155" s="10"/>
      <c r="B155" s="8"/>
      <c r="C155" s="10"/>
      <c r="D155" s="10"/>
      <c r="E155" s="10"/>
      <c r="F155" s="10"/>
      <c r="G155" s="10"/>
      <c r="H155" s="10"/>
      <c r="I155" s="11"/>
      <c r="J155" s="29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4.75" customHeight="1" x14ac:dyDescent="0.25">
      <c r="A156" s="10"/>
      <c r="B156" s="8"/>
      <c r="C156" s="10"/>
      <c r="D156" s="10"/>
      <c r="E156" s="10"/>
      <c r="F156" s="10"/>
      <c r="G156" s="10"/>
      <c r="H156" s="10"/>
      <c r="I156" s="11"/>
      <c r="J156" s="29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4.75" customHeight="1" x14ac:dyDescent="0.25">
      <c r="A157" s="10"/>
      <c r="B157" s="8"/>
      <c r="C157" s="10"/>
      <c r="D157" s="10"/>
      <c r="E157" s="10"/>
      <c r="F157" s="10"/>
      <c r="G157" s="10"/>
      <c r="H157" s="10"/>
      <c r="I157" s="11"/>
      <c r="J157" s="29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4.75" customHeight="1" x14ac:dyDescent="0.25">
      <c r="A158" s="10"/>
      <c r="B158" s="8"/>
      <c r="C158" s="10"/>
      <c r="D158" s="10"/>
      <c r="E158" s="10"/>
      <c r="F158" s="10"/>
      <c r="G158" s="10"/>
      <c r="H158" s="10"/>
      <c r="I158" s="11"/>
      <c r="J158" s="29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4.75" customHeight="1" x14ac:dyDescent="0.25">
      <c r="A159" s="10"/>
      <c r="B159" s="8"/>
      <c r="C159" s="10"/>
      <c r="D159" s="10"/>
      <c r="E159" s="10"/>
      <c r="F159" s="10"/>
      <c r="G159" s="10"/>
      <c r="H159" s="10"/>
      <c r="I159" s="11"/>
      <c r="J159" s="29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4.75" customHeight="1" x14ac:dyDescent="0.25">
      <c r="A160" s="10"/>
      <c r="B160" s="8"/>
      <c r="C160" s="10"/>
      <c r="D160" s="10"/>
      <c r="E160" s="10"/>
      <c r="F160" s="10"/>
      <c r="G160" s="10"/>
      <c r="H160" s="10"/>
      <c r="I160" s="11"/>
      <c r="J160" s="29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4.75" customHeight="1" x14ac:dyDescent="0.25">
      <c r="A161" s="10"/>
      <c r="B161" s="8"/>
      <c r="C161" s="10"/>
      <c r="D161" s="10"/>
      <c r="E161" s="10"/>
      <c r="F161" s="10"/>
      <c r="G161" s="10"/>
      <c r="H161" s="10"/>
      <c r="I161" s="11"/>
      <c r="J161" s="29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4.75" customHeight="1" x14ac:dyDescent="0.25">
      <c r="A162" s="10"/>
      <c r="B162" s="8"/>
      <c r="C162" s="10"/>
      <c r="D162" s="10"/>
      <c r="E162" s="10"/>
      <c r="F162" s="10"/>
      <c r="G162" s="10"/>
      <c r="H162" s="10"/>
      <c r="I162" s="11"/>
      <c r="J162" s="29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4.75" customHeight="1" x14ac:dyDescent="0.25">
      <c r="A163" s="10"/>
      <c r="B163" s="8"/>
      <c r="C163" s="10"/>
      <c r="D163" s="10"/>
      <c r="E163" s="10"/>
      <c r="F163" s="10"/>
      <c r="G163" s="10"/>
      <c r="H163" s="10"/>
      <c r="I163" s="11"/>
      <c r="J163" s="29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4.75" customHeight="1" x14ac:dyDescent="0.25">
      <c r="A164" s="10"/>
      <c r="B164" s="8"/>
      <c r="C164" s="10"/>
      <c r="D164" s="10"/>
      <c r="E164" s="10"/>
      <c r="F164" s="10"/>
      <c r="G164" s="10"/>
      <c r="H164" s="10"/>
      <c r="I164" s="11"/>
      <c r="J164" s="29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4.75" customHeight="1" x14ac:dyDescent="0.25">
      <c r="A165" s="10"/>
      <c r="B165" s="8"/>
      <c r="C165" s="10"/>
      <c r="D165" s="10"/>
      <c r="E165" s="10"/>
      <c r="F165" s="10"/>
      <c r="G165" s="10"/>
      <c r="H165" s="10"/>
      <c r="I165" s="11"/>
      <c r="J165" s="29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4.75" customHeight="1" x14ac:dyDescent="0.25">
      <c r="A166" s="10"/>
      <c r="B166" s="8"/>
      <c r="C166" s="10"/>
      <c r="D166" s="10"/>
      <c r="E166" s="10"/>
      <c r="F166" s="10"/>
      <c r="G166" s="10"/>
      <c r="H166" s="10"/>
      <c r="I166" s="11"/>
      <c r="J166" s="29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4.75" customHeight="1" x14ac:dyDescent="0.25">
      <c r="A167" s="10"/>
      <c r="B167" s="8"/>
      <c r="C167" s="10"/>
      <c r="D167" s="10"/>
      <c r="E167" s="10"/>
      <c r="F167" s="10"/>
      <c r="G167" s="10"/>
      <c r="H167" s="10"/>
      <c r="I167" s="11"/>
      <c r="J167" s="29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4.75" customHeight="1" x14ac:dyDescent="0.25">
      <c r="A168" s="10"/>
      <c r="B168" s="8"/>
      <c r="C168" s="10"/>
      <c r="D168" s="10"/>
      <c r="E168" s="10"/>
      <c r="F168" s="10"/>
      <c r="G168" s="10"/>
      <c r="H168" s="10"/>
      <c r="I168" s="11"/>
      <c r="J168" s="29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4.75" customHeight="1" x14ac:dyDescent="0.25">
      <c r="A169" s="10"/>
      <c r="B169" s="8"/>
      <c r="C169" s="10"/>
      <c r="D169" s="10"/>
      <c r="E169" s="10"/>
      <c r="F169" s="10"/>
      <c r="G169" s="10"/>
      <c r="H169" s="10"/>
      <c r="I169" s="11"/>
      <c r="J169" s="29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4.75" customHeight="1" x14ac:dyDescent="0.25">
      <c r="A170" s="10"/>
      <c r="B170" s="8"/>
      <c r="C170" s="10"/>
      <c r="D170" s="10"/>
      <c r="E170" s="10"/>
      <c r="F170" s="10"/>
      <c r="G170" s="10"/>
      <c r="H170" s="10"/>
      <c r="I170" s="11"/>
      <c r="J170" s="29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4.75" customHeight="1" x14ac:dyDescent="0.25">
      <c r="A171" s="10"/>
      <c r="B171" s="8"/>
      <c r="C171" s="10"/>
      <c r="D171" s="10"/>
      <c r="E171" s="10"/>
      <c r="F171" s="10"/>
      <c r="G171" s="10"/>
      <c r="H171" s="10"/>
      <c r="I171" s="11"/>
      <c r="J171" s="29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4.75" customHeight="1" x14ac:dyDescent="0.25">
      <c r="A172" s="10"/>
      <c r="B172" s="8"/>
      <c r="C172" s="10"/>
      <c r="D172" s="10"/>
      <c r="E172" s="10"/>
      <c r="F172" s="10"/>
      <c r="G172" s="10"/>
      <c r="H172" s="10"/>
      <c r="I172" s="11"/>
      <c r="J172" s="29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4.75" customHeight="1" x14ac:dyDescent="0.25">
      <c r="A173" s="10"/>
      <c r="B173" s="8"/>
      <c r="C173" s="10"/>
      <c r="D173" s="10"/>
      <c r="E173" s="10"/>
      <c r="F173" s="10"/>
      <c r="G173" s="10"/>
      <c r="H173" s="10"/>
      <c r="I173" s="11"/>
      <c r="J173" s="29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4.75" customHeight="1" x14ac:dyDescent="0.25">
      <c r="A174" s="10"/>
      <c r="B174" s="8"/>
      <c r="C174" s="10"/>
      <c r="D174" s="10"/>
      <c r="E174" s="10"/>
      <c r="F174" s="10"/>
      <c r="G174" s="10"/>
      <c r="H174" s="10"/>
      <c r="I174" s="11"/>
      <c r="J174" s="29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4.75" customHeight="1" x14ac:dyDescent="0.25">
      <c r="A175" s="10"/>
      <c r="B175" s="8"/>
      <c r="C175" s="10"/>
      <c r="D175" s="10"/>
      <c r="E175" s="10"/>
      <c r="F175" s="10"/>
      <c r="G175" s="10"/>
      <c r="H175" s="10"/>
      <c r="I175" s="11"/>
      <c r="J175" s="29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4.75" customHeight="1" x14ac:dyDescent="0.25">
      <c r="A176" s="10"/>
      <c r="B176" s="8"/>
      <c r="C176" s="10"/>
      <c r="D176" s="10"/>
      <c r="E176" s="10"/>
      <c r="F176" s="10"/>
      <c r="G176" s="10"/>
      <c r="H176" s="10"/>
      <c r="I176" s="11"/>
      <c r="J176" s="29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4.75" customHeight="1" x14ac:dyDescent="0.25">
      <c r="A177" s="10"/>
      <c r="B177" s="8"/>
      <c r="C177" s="10"/>
      <c r="D177" s="10"/>
      <c r="E177" s="10"/>
      <c r="F177" s="10"/>
      <c r="G177" s="10"/>
      <c r="H177" s="10"/>
      <c r="I177" s="11"/>
      <c r="J177" s="29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4.75" customHeight="1" x14ac:dyDescent="0.25">
      <c r="A178" s="10"/>
      <c r="B178" s="8"/>
      <c r="C178" s="10"/>
      <c r="D178" s="10"/>
      <c r="E178" s="10"/>
      <c r="F178" s="10"/>
      <c r="G178" s="10"/>
      <c r="H178" s="10"/>
      <c r="I178" s="11"/>
      <c r="J178" s="29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4.75" customHeight="1" x14ac:dyDescent="0.25">
      <c r="A179" s="10"/>
      <c r="B179" s="8"/>
      <c r="C179" s="10"/>
      <c r="D179" s="10"/>
      <c r="E179" s="10"/>
      <c r="F179" s="10"/>
      <c r="G179" s="10"/>
      <c r="H179" s="10"/>
      <c r="I179" s="11"/>
      <c r="J179" s="29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4.75" customHeight="1" x14ac:dyDescent="0.25">
      <c r="A180" s="10"/>
      <c r="B180" s="8"/>
      <c r="C180" s="10"/>
      <c r="D180" s="10"/>
      <c r="E180" s="10"/>
      <c r="F180" s="10"/>
      <c r="G180" s="10"/>
      <c r="H180" s="10"/>
      <c r="I180" s="11"/>
      <c r="J180" s="29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4.75" customHeight="1" x14ac:dyDescent="0.25">
      <c r="A181" s="10"/>
      <c r="B181" s="8"/>
      <c r="C181" s="10"/>
      <c r="D181" s="10"/>
      <c r="E181" s="10"/>
      <c r="F181" s="10"/>
      <c r="G181" s="10"/>
      <c r="H181" s="10"/>
      <c r="I181" s="11"/>
      <c r="J181" s="29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4.75" customHeight="1" x14ac:dyDescent="0.25">
      <c r="A182" s="10"/>
      <c r="B182" s="8"/>
      <c r="C182" s="10"/>
      <c r="D182" s="10"/>
      <c r="E182" s="10"/>
      <c r="F182" s="10"/>
      <c r="G182" s="10"/>
      <c r="H182" s="10"/>
      <c r="I182" s="11"/>
      <c r="J182" s="29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4.75" customHeight="1" x14ac:dyDescent="0.25">
      <c r="A183" s="10"/>
      <c r="B183" s="8"/>
      <c r="C183" s="10"/>
      <c r="D183" s="10"/>
      <c r="E183" s="10"/>
      <c r="F183" s="10"/>
      <c r="G183" s="10"/>
      <c r="H183" s="10"/>
      <c r="I183" s="11"/>
      <c r="J183" s="29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4.75" customHeight="1" x14ac:dyDescent="0.25">
      <c r="A184" s="10"/>
      <c r="B184" s="8"/>
      <c r="C184" s="10"/>
      <c r="D184" s="10"/>
      <c r="E184" s="10"/>
      <c r="F184" s="10"/>
      <c r="G184" s="10"/>
      <c r="H184" s="10"/>
      <c r="I184" s="11"/>
      <c r="J184" s="29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4.75" customHeight="1" x14ac:dyDescent="0.25">
      <c r="A185" s="10"/>
      <c r="B185" s="8"/>
      <c r="C185" s="10"/>
      <c r="D185" s="10"/>
      <c r="E185" s="10"/>
      <c r="F185" s="10"/>
      <c r="G185" s="10"/>
      <c r="H185" s="10"/>
      <c r="I185" s="11"/>
      <c r="J185" s="29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4.75" customHeight="1" x14ac:dyDescent="0.25">
      <c r="A186" s="10"/>
      <c r="B186" s="8"/>
      <c r="C186" s="10"/>
      <c r="D186" s="10"/>
      <c r="E186" s="10"/>
      <c r="F186" s="10"/>
      <c r="G186" s="10"/>
      <c r="H186" s="10"/>
      <c r="I186" s="11"/>
      <c r="J186" s="29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4.75" customHeight="1" x14ac:dyDescent="0.25">
      <c r="A187" s="10"/>
      <c r="B187" s="8"/>
      <c r="C187" s="10"/>
      <c r="D187" s="10"/>
      <c r="E187" s="10"/>
      <c r="F187" s="10"/>
      <c r="G187" s="10"/>
      <c r="H187" s="10"/>
      <c r="I187" s="11"/>
      <c r="J187" s="29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4.75" customHeight="1" x14ac:dyDescent="0.25">
      <c r="A188" s="10"/>
      <c r="B188" s="8"/>
      <c r="C188" s="10"/>
      <c r="D188" s="10"/>
      <c r="E188" s="10"/>
      <c r="F188" s="10"/>
      <c r="G188" s="10"/>
      <c r="H188" s="10"/>
      <c r="I188" s="11"/>
      <c r="J188" s="29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4.75" customHeight="1" x14ac:dyDescent="0.25">
      <c r="A189" s="10"/>
      <c r="B189" s="8"/>
      <c r="C189" s="10"/>
      <c r="D189" s="10"/>
      <c r="E189" s="10"/>
      <c r="F189" s="10"/>
      <c r="G189" s="10"/>
      <c r="H189" s="10"/>
      <c r="I189" s="11"/>
      <c r="J189" s="29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4.75" customHeight="1" x14ac:dyDescent="0.25">
      <c r="A190" s="10"/>
      <c r="B190" s="8"/>
      <c r="C190" s="10"/>
      <c r="D190" s="10"/>
      <c r="E190" s="10"/>
      <c r="F190" s="10"/>
      <c r="G190" s="10"/>
      <c r="H190" s="10"/>
      <c r="I190" s="11"/>
      <c r="J190" s="29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4.75" customHeight="1" x14ac:dyDescent="0.25">
      <c r="A191" s="10"/>
      <c r="B191" s="8"/>
      <c r="C191" s="10"/>
      <c r="D191" s="10"/>
      <c r="E191" s="10"/>
      <c r="F191" s="10"/>
      <c r="G191" s="10"/>
      <c r="H191" s="10"/>
      <c r="I191" s="11"/>
      <c r="J191" s="29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4.75" customHeight="1" x14ac:dyDescent="0.25">
      <c r="A192" s="10"/>
      <c r="B192" s="8"/>
      <c r="C192" s="10"/>
      <c r="D192" s="10"/>
      <c r="E192" s="10"/>
      <c r="F192" s="10"/>
      <c r="G192" s="10"/>
      <c r="H192" s="10"/>
      <c r="I192" s="11"/>
      <c r="J192" s="29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4.75" customHeight="1" x14ac:dyDescent="0.25">
      <c r="A193" s="10"/>
      <c r="B193" s="8"/>
      <c r="C193" s="10"/>
      <c r="D193" s="10"/>
      <c r="E193" s="10"/>
      <c r="F193" s="10"/>
      <c r="G193" s="10"/>
      <c r="H193" s="10"/>
      <c r="I193" s="11"/>
      <c r="J193" s="29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4.75" customHeight="1" x14ac:dyDescent="0.25">
      <c r="A194" s="10"/>
      <c r="B194" s="8"/>
      <c r="C194" s="10"/>
      <c r="D194" s="10"/>
      <c r="E194" s="10"/>
      <c r="F194" s="10"/>
      <c r="G194" s="10"/>
      <c r="H194" s="10"/>
      <c r="I194" s="11"/>
      <c r="J194" s="29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4.75" customHeight="1" x14ac:dyDescent="0.25">
      <c r="A195" s="10"/>
      <c r="B195" s="8"/>
      <c r="C195" s="10"/>
      <c r="D195" s="10"/>
      <c r="E195" s="10"/>
      <c r="F195" s="10"/>
      <c r="G195" s="10"/>
      <c r="H195" s="10"/>
      <c r="I195" s="11"/>
      <c r="J195" s="29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4.75" customHeight="1" x14ac:dyDescent="0.25">
      <c r="A196" s="10"/>
      <c r="B196" s="8"/>
      <c r="C196" s="10"/>
      <c r="D196" s="10"/>
      <c r="E196" s="10"/>
      <c r="F196" s="10"/>
      <c r="G196" s="10"/>
      <c r="H196" s="10"/>
      <c r="I196" s="11"/>
      <c r="J196" s="29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4.75" customHeight="1" x14ac:dyDescent="0.25">
      <c r="A197" s="10"/>
      <c r="B197" s="8"/>
      <c r="C197" s="10"/>
      <c r="D197" s="10"/>
      <c r="E197" s="10"/>
      <c r="F197" s="10"/>
      <c r="G197" s="10"/>
      <c r="H197" s="10"/>
      <c r="I197" s="11"/>
      <c r="J197" s="29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4.75" customHeight="1" x14ac:dyDescent="0.25">
      <c r="A198" s="10"/>
      <c r="B198" s="8"/>
      <c r="C198" s="10"/>
      <c r="D198" s="10"/>
      <c r="E198" s="10"/>
      <c r="F198" s="10"/>
      <c r="G198" s="10"/>
      <c r="H198" s="10"/>
      <c r="I198" s="11"/>
      <c r="J198" s="29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4.75" customHeight="1" x14ac:dyDescent="0.25">
      <c r="A199" s="10"/>
      <c r="B199" s="8"/>
      <c r="C199" s="10"/>
      <c r="D199" s="10"/>
      <c r="E199" s="10"/>
      <c r="F199" s="10"/>
      <c r="G199" s="10"/>
      <c r="H199" s="10"/>
      <c r="I199" s="11"/>
      <c r="J199" s="29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4.75" customHeight="1" x14ac:dyDescent="0.25">
      <c r="A200" s="10"/>
      <c r="B200" s="8"/>
      <c r="C200" s="10"/>
      <c r="D200" s="10"/>
      <c r="E200" s="10"/>
      <c r="F200" s="10"/>
      <c r="G200" s="10"/>
      <c r="H200" s="10"/>
      <c r="I200" s="11"/>
      <c r="J200" s="29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4.75" customHeight="1" x14ac:dyDescent="0.25">
      <c r="A201" s="10"/>
      <c r="B201" s="8"/>
      <c r="C201" s="10"/>
      <c r="D201" s="10"/>
      <c r="E201" s="10"/>
      <c r="F201" s="10"/>
      <c r="G201" s="10"/>
      <c r="H201" s="10"/>
      <c r="I201" s="11"/>
      <c r="J201" s="29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4.75" customHeight="1" x14ac:dyDescent="0.25">
      <c r="A202" s="10"/>
      <c r="B202" s="8"/>
      <c r="C202" s="10"/>
      <c r="D202" s="10"/>
      <c r="E202" s="10"/>
      <c r="F202" s="10"/>
      <c r="G202" s="10"/>
      <c r="H202" s="10"/>
      <c r="I202" s="11"/>
      <c r="J202" s="29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4.75" customHeight="1" x14ac:dyDescent="0.25">
      <c r="A203" s="10"/>
      <c r="B203" s="8"/>
      <c r="C203" s="10"/>
      <c r="D203" s="10"/>
      <c r="E203" s="10"/>
      <c r="F203" s="10"/>
      <c r="G203" s="10"/>
      <c r="H203" s="10"/>
      <c r="I203" s="11"/>
      <c r="J203" s="29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4.75" customHeight="1" x14ac:dyDescent="0.25">
      <c r="A204" s="10"/>
      <c r="B204" s="8"/>
      <c r="C204" s="10"/>
      <c r="D204" s="10"/>
      <c r="E204" s="10"/>
      <c r="F204" s="10"/>
      <c r="G204" s="10"/>
      <c r="H204" s="10"/>
      <c r="I204" s="11"/>
      <c r="J204" s="29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4.75" customHeight="1" x14ac:dyDescent="0.25">
      <c r="A205" s="10"/>
      <c r="B205" s="8"/>
      <c r="C205" s="10"/>
      <c r="D205" s="10"/>
      <c r="E205" s="10"/>
      <c r="F205" s="10"/>
      <c r="G205" s="10"/>
      <c r="H205" s="10"/>
      <c r="I205" s="11"/>
      <c r="J205" s="29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4.75" customHeight="1" x14ac:dyDescent="0.25">
      <c r="A206" s="10"/>
      <c r="B206" s="8"/>
      <c r="C206" s="10"/>
      <c r="D206" s="10"/>
      <c r="E206" s="10"/>
      <c r="F206" s="10"/>
      <c r="G206" s="10"/>
      <c r="H206" s="10"/>
      <c r="I206" s="11"/>
      <c r="J206" s="29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4.75" customHeight="1" x14ac:dyDescent="0.25">
      <c r="A207" s="10"/>
      <c r="B207" s="8"/>
      <c r="C207" s="10"/>
      <c r="D207" s="10"/>
      <c r="E207" s="10"/>
      <c r="F207" s="10"/>
      <c r="G207" s="10"/>
      <c r="H207" s="10"/>
      <c r="I207" s="11"/>
      <c r="J207" s="29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4.75" customHeight="1" x14ac:dyDescent="0.25">
      <c r="A208" s="10"/>
      <c r="B208" s="8"/>
      <c r="C208" s="10"/>
      <c r="D208" s="10"/>
      <c r="E208" s="10"/>
      <c r="F208" s="10"/>
      <c r="G208" s="10"/>
      <c r="H208" s="10"/>
      <c r="I208" s="11"/>
      <c r="J208" s="29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4.75" customHeight="1" x14ac:dyDescent="0.25">
      <c r="A209" s="10"/>
      <c r="B209" s="8"/>
      <c r="C209" s="10"/>
      <c r="D209" s="10"/>
      <c r="E209" s="10"/>
      <c r="F209" s="10"/>
      <c r="G209" s="10"/>
      <c r="H209" s="10"/>
      <c r="I209" s="11"/>
      <c r="J209" s="29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4.75" customHeight="1" x14ac:dyDescent="0.25">
      <c r="A210" s="10"/>
      <c r="B210" s="8"/>
      <c r="C210" s="10"/>
      <c r="D210" s="10"/>
      <c r="E210" s="10"/>
      <c r="F210" s="10"/>
      <c r="G210" s="10"/>
      <c r="H210" s="10"/>
      <c r="I210" s="11"/>
      <c r="J210" s="29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4.75" customHeight="1" x14ac:dyDescent="0.25">
      <c r="A211" s="10"/>
      <c r="B211" s="8"/>
      <c r="C211" s="10"/>
      <c r="D211" s="10"/>
      <c r="E211" s="10"/>
      <c r="F211" s="10"/>
      <c r="G211" s="10"/>
      <c r="H211" s="10"/>
      <c r="I211" s="11"/>
      <c r="J211" s="29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4.75" customHeight="1" x14ac:dyDescent="0.25">
      <c r="A212" s="10"/>
      <c r="B212" s="8"/>
      <c r="C212" s="10"/>
      <c r="D212" s="10"/>
      <c r="E212" s="10"/>
      <c r="F212" s="10"/>
      <c r="G212" s="10"/>
      <c r="H212" s="10"/>
      <c r="I212" s="11"/>
      <c r="J212" s="29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4.75" customHeight="1" x14ac:dyDescent="0.25">
      <c r="A213" s="10"/>
      <c r="B213" s="8"/>
      <c r="C213" s="10"/>
      <c r="D213" s="10"/>
      <c r="E213" s="10"/>
      <c r="F213" s="10"/>
      <c r="G213" s="10"/>
      <c r="H213" s="10"/>
      <c r="I213" s="11"/>
      <c r="J213" s="29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4.75" customHeight="1" x14ac:dyDescent="0.25">
      <c r="A214" s="10"/>
      <c r="B214" s="8"/>
      <c r="C214" s="10"/>
      <c r="D214" s="10"/>
      <c r="E214" s="10"/>
      <c r="F214" s="10"/>
      <c r="G214" s="10"/>
      <c r="H214" s="10"/>
      <c r="I214" s="11"/>
      <c r="J214" s="29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4.75" customHeight="1" x14ac:dyDescent="0.25">
      <c r="A215" s="10"/>
      <c r="B215" s="8"/>
      <c r="C215" s="10"/>
      <c r="D215" s="10"/>
      <c r="E215" s="10"/>
      <c r="F215" s="10"/>
      <c r="G215" s="10"/>
      <c r="H215" s="10"/>
      <c r="I215" s="11"/>
      <c r="J215" s="29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4.75" customHeight="1" x14ac:dyDescent="0.25">
      <c r="A216" s="10"/>
      <c r="B216" s="8"/>
      <c r="C216" s="10"/>
      <c r="D216" s="10"/>
      <c r="E216" s="10"/>
      <c r="F216" s="10"/>
      <c r="G216" s="10"/>
      <c r="H216" s="10"/>
      <c r="I216" s="11"/>
      <c r="J216" s="29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4.75" customHeight="1" x14ac:dyDescent="0.25">
      <c r="A217" s="10"/>
      <c r="B217" s="8"/>
      <c r="C217" s="10"/>
      <c r="D217" s="10"/>
      <c r="E217" s="10"/>
      <c r="F217" s="10"/>
      <c r="G217" s="10"/>
      <c r="H217" s="10"/>
      <c r="I217" s="11"/>
      <c r="J217" s="29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4.75" customHeight="1" x14ac:dyDescent="0.25">
      <c r="A218" s="10"/>
      <c r="B218" s="8"/>
      <c r="C218" s="10"/>
      <c r="D218" s="10"/>
      <c r="E218" s="10"/>
      <c r="F218" s="10"/>
      <c r="G218" s="10"/>
      <c r="H218" s="10"/>
      <c r="I218" s="11"/>
      <c r="J218" s="29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4.75" customHeight="1" x14ac:dyDescent="0.25">
      <c r="A219" s="10"/>
      <c r="B219" s="8"/>
      <c r="C219" s="10"/>
      <c r="D219" s="10"/>
      <c r="E219" s="10"/>
      <c r="F219" s="10"/>
      <c r="G219" s="10"/>
      <c r="H219" s="10"/>
      <c r="I219" s="11"/>
      <c r="J219" s="29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4.75" customHeight="1" x14ac:dyDescent="0.25">
      <c r="A220" s="10"/>
      <c r="B220" s="8"/>
      <c r="C220" s="10"/>
      <c r="D220" s="10"/>
      <c r="E220" s="10"/>
      <c r="F220" s="10"/>
      <c r="G220" s="10"/>
      <c r="H220" s="10"/>
      <c r="I220" s="11"/>
      <c r="J220" s="29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4.75" customHeight="1" x14ac:dyDescent="0.25">
      <c r="A221" s="10"/>
      <c r="B221" s="8"/>
      <c r="C221" s="10"/>
      <c r="D221" s="10"/>
      <c r="E221" s="10"/>
      <c r="F221" s="10"/>
      <c r="G221" s="10"/>
      <c r="H221" s="10"/>
      <c r="I221" s="11"/>
      <c r="J221" s="29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4.75" customHeight="1" x14ac:dyDescent="0.25">
      <c r="A222" s="10"/>
      <c r="B222" s="8"/>
      <c r="C222" s="10"/>
      <c r="D222" s="10"/>
      <c r="E222" s="10"/>
      <c r="F222" s="10"/>
      <c r="G222" s="10"/>
      <c r="H222" s="10"/>
      <c r="I222" s="11"/>
      <c r="J222" s="29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4.75" customHeight="1" x14ac:dyDescent="0.25">
      <c r="A223" s="10"/>
      <c r="B223" s="8"/>
      <c r="C223" s="10"/>
      <c r="D223" s="10"/>
      <c r="E223" s="10"/>
      <c r="F223" s="10"/>
      <c r="G223" s="10"/>
      <c r="H223" s="10"/>
      <c r="I223" s="11"/>
      <c r="J223" s="29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4.75" customHeight="1" x14ac:dyDescent="0.25">
      <c r="A224" s="10"/>
      <c r="B224" s="8"/>
      <c r="C224" s="10"/>
      <c r="D224" s="10"/>
      <c r="E224" s="10"/>
      <c r="F224" s="10"/>
      <c r="G224" s="10"/>
      <c r="H224" s="10"/>
      <c r="I224" s="11"/>
      <c r="J224" s="29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4.75" customHeight="1" x14ac:dyDescent="0.25">
      <c r="A225" s="10"/>
      <c r="B225" s="8"/>
      <c r="C225" s="10"/>
      <c r="D225" s="10"/>
      <c r="E225" s="10"/>
      <c r="F225" s="10"/>
      <c r="G225" s="10"/>
      <c r="H225" s="10"/>
      <c r="I225" s="11"/>
      <c r="J225" s="29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4.75" customHeight="1" x14ac:dyDescent="0.25">
      <c r="A226" s="10"/>
      <c r="B226" s="8"/>
      <c r="C226" s="10"/>
      <c r="D226" s="10"/>
      <c r="E226" s="10"/>
      <c r="F226" s="10"/>
      <c r="G226" s="10"/>
      <c r="H226" s="10"/>
      <c r="I226" s="11"/>
      <c r="J226" s="29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4.75" customHeight="1" x14ac:dyDescent="0.25">
      <c r="A227" s="10"/>
      <c r="B227" s="8"/>
      <c r="C227" s="10"/>
      <c r="D227" s="10"/>
      <c r="E227" s="10"/>
      <c r="F227" s="10"/>
      <c r="G227" s="10"/>
      <c r="H227" s="10"/>
      <c r="I227" s="11"/>
      <c r="J227" s="29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4.75" customHeight="1" x14ac:dyDescent="0.25">
      <c r="A228" s="10"/>
      <c r="B228" s="8"/>
      <c r="C228" s="10"/>
      <c r="D228" s="10"/>
      <c r="E228" s="10"/>
      <c r="F228" s="10"/>
      <c r="G228" s="10"/>
      <c r="H228" s="10"/>
      <c r="I228" s="11"/>
      <c r="J228" s="29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4.75" customHeight="1" x14ac:dyDescent="0.25">
      <c r="A229" s="10"/>
      <c r="B229" s="8"/>
      <c r="C229" s="10"/>
      <c r="D229" s="10"/>
      <c r="E229" s="10"/>
      <c r="F229" s="10"/>
      <c r="G229" s="10"/>
      <c r="H229" s="10"/>
      <c r="I229" s="11"/>
      <c r="J229" s="29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4.75" customHeight="1" x14ac:dyDescent="0.25">
      <c r="A230" s="10"/>
      <c r="B230" s="8"/>
      <c r="C230" s="10"/>
      <c r="D230" s="10"/>
      <c r="E230" s="10"/>
      <c r="F230" s="10"/>
      <c r="G230" s="10"/>
      <c r="H230" s="10"/>
      <c r="I230" s="11"/>
      <c r="J230" s="29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4.75" customHeight="1" x14ac:dyDescent="0.25">
      <c r="A231" s="10"/>
      <c r="B231" s="8"/>
      <c r="C231" s="10"/>
      <c r="D231" s="10"/>
      <c r="E231" s="10"/>
      <c r="F231" s="10"/>
      <c r="G231" s="10"/>
      <c r="H231" s="10"/>
      <c r="I231" s="11"/>
      <c r="J231" s="29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4.75" customHeight="1" x14ac:dyDescent="0.25">
      <c r="A232" s="10"/>
      <c r="B232" s="8"/>
      <c r="C232" s="10"/>
      <c r="D232" s="10"/>
      <c r="E232" s="10"/>
      <c r="F232" s="10"/>
      <c r="G232" s="10"/>
      <c r="H232" s="10"/>
      <c r="I232" s="11"/>
      <c r="J232" s="29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4.75" customHeight="1" x14ac:dyDescent="0.25">
      <c r="A233" s="10"/>
      <c r="B233" s="8"/>
      <c r="C233" s="10"/>
      <c r="D233" s="10"/>
      <c r="E233" s="10"/>
      <c r="F233" s="10"/>
      <c r="G233" s="10"/>
      <c r="H233" s="10"/>
      <c r="I233" s="11"/>
      <c r="J233" s="29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4.75" customHeight="1" x14ac:dyDescent="0.25">
      <c r="A234" s="10"/>
      <c r="B234" s="8"/>
      <c r="C234" s="10"/>
      <c r="D234" s="10"/>
      <c r="E234" s="10"/>
      <c r="F234" s="10"/>
      <c r="G234" s="10"/>
      <c r="H234" s="10"/>
      <c r="I234" s="11"/>
      <c r="J234" s="29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4.75" customHeight="1" x14ac:dyDescent="0.25">
      <c r="A235" s="10"/>
      <c r="B235" s="8"/>
      <c r="C235" s="10"/>
      <c r="D235" s="10"/>
      <c r="E235" s="10"/>
      <c r="F235" s="10"/>
      <c r="G235" s="10"/>
      <c r="H235" s="10"/>
      <c r="I235" s="11"/>
      <c r="J235" s="29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4.75" customHeight="1" x14ac:dyDescent="0.25">
      <c r="A236" s="10"/>
      <c r="B236" s="8"/>
      <c r="C236" s="10"/>
      <c r="D236" s="10"/>
      <c r="E236" s="10"/>
      <c r="F236" s="10"/>
      <c r="G236" s="10"/>
      <c r="H236" s="10"/>
      <c r="I236" s="11"/>
      <c r="J236" s="29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4.75" customHeight="1" x14ac:dyDescent="0.25">
      <c r="A237" s="10"/>
      <c r="B237" s="8"/>
      <c r="C237" s="10"/>
      <c r="D237" s="10"/>
      <c r="E237" s="10"/>
      <c r="F237" s="10"/>
      <c r="G237" s="10"/>
      <c r="H237" s="10"/>
      <c r="I237" s="11"/>
      <c r="J237" s="29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4.75" customHeight="1" x14ac:dyDescent="0.25">
      <c r="A238" s="10"/>
      <c r="B238" s="8"/>
      <c r="C238" s="10"/>
      <c r="D238" s="10"/>
      <c r="E238" s="10"/>
      <c r="F238" s="10"/>
      <c r="G238" s="10"/>
      <c r="H238" s="10"/>
      <c r="I238" s="11"/>
      <c r="J238" s="29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4.75" customHeight="1" x14ac:dyDescent="0.25">
      <c r="A239" s="10"/>
      <c r="B239" s="8"/>
      <c r="C239" s="10"/>
      <c r="D239" s="10"/>
      <c r="E239" s="10"/>
      <c r="F239" s="10"/>
      <c r="G239" s="10"/>
      <c r="H239" s="10"/>
      <c r="I239" s="11"/>
      <c r="J239" s="29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4.75" customHeight="1" x14ac:dyDescent="0.25">
      <c r="A240" s="10"/>
      <c r="B240" s="8"/>
      <c r="C240" s="10"/>
      <c r="D240" s="10"/>
      <c r="E240" s="10"/>
      <c r="F240" s="10"/>
      <c r="G240" s="10"/>
      <c r="H240" s="10"/>
      <c r="I240" s="11"/>
      <c r="J240" s="29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4.75" customHeight="1" x14ac:dyDescent="0.25">
      <c r="A241" s="10"/>
      <c r="B241" s="8"/>
      <c r="C241" s="10"/>
      <c r="D241" s="10"/>
      <c r="E241" s="10"/>
      <c r="F241" s="10"/>
      <c r="G241" s="10"/>
      <c r="H241" s="10"/>
      <c r="I241" s="11"/>
      <c r="J241" s="29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4.75" customHeight="1" x14ac:dyDescent="0.25">
      <c r="A242" s="10"/>
      <c r="B242" s="8"/>
      <c r="C242" s="10"/>
      <c r="D242" s="10"/>
      <c r="E242" s="10"/>
      <c r="F242" s="10"/>
      <c r="G242" s="10"/>
      <c r="H242" s="10"/>
      <c r="I242" s="11"/>
      <c r="J242" s="29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4.75" customHeight="1" x14ac:dyDescent="0.25">
      <c r="A243" s="10"/>
      <c r="B243" s="8"/>
      <c r="C243" s="10"/>
      <c r="D243" s="10"/>
      <c r="E243" s="10"/>
      <c r="F243" s="10"/>
      <c r="G243" s="10"/>
      <c r="H243" s="10"/>
      <c r="I243" s="11"/>
      <c r="J243" s="29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4.75" customHeight="1" x14ac:dyDescent="0.25">
      <c r="A244" s="10"/>
      <c r="B244" s="8"/>
      <c r="C244" s="10"/>
      <c r="D244" s="10"/>
      <c r="E244" s="10"/>
      <c r="F244" s="10"/>
      <c r="G244" s="10"/>
      <c r="H244" s="10"/>
      <c r="I244" s="11"/>
      <c r="J244" s="29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4.75" customHeight="1" x14ac:dyDescent="0.25">
      <c r="A245" s="10"/>
      <c r="B245" s="8"/>
      <c r="C245" s="10"/>
      <c r="D245" s="10"/>
      <c r="E245" s="10"/>
      <c r="F245" s="10"/>
      <c r="G245" s="10"/>
      <c r="H245" s="10"/>
      <c r="I245" s="11"/>
      <c r="J245" s="29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4.75" customHeight="1" x14ac:dyDescent="0.25">
      <c r="A246" s="10"/>
      <c r="B246" s="8"/>
      <c r="C246" s="10"/>
      <c r="D246" s="10"/>
      <c r="E246" s="10"/>
      <c r="F246" s="10"/>
      <c r="G246" s="10"/>
      <c r="H246" s="10"/>
      <c r="I246" s="11"/>
      <c r="J246" s="29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4.75" customHeight="1" x14ac:dyDescent="0.25">
      <c r="A247" s="10"/>
      <c r="B247" s="8"/>
      <c r="C247" s="10"/>
      <c r="D247" s="10"/>
      <c r="E247" s="10"/>
      <c r="F247" s="10"/>
      <c r="G247" s="10"/>
      <c r="H247" s="10"/>
      <c r="I247" s="11"/>
      <c r="J247" s="29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4.75" customHeight="1" x14ac:dyDescent="0.25">
      <c r="A248" s="10"/>
      <c r="B248" s="8"/>
      <c r="C248" s="10"/>
      <c r="D248" s="10"/>
      <c r="E248" s="10"/>
      <c r="F248" s="10"/>
      <c r="G248" s="10"/>
      <c r="H248" s="10"/>
      <c r="I248" s="11"/>
      <c r="J248" s="29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4.75" customHeight="1" x14ac:dyDescent="0.25">
      <c r="A249" s="10"/>
      <c r="B249" s="8"/>
      <c r="C249" s="10"/>
      <c r="D249" s="10"/>
      <c r="E249" s="10"/>
      <c r="F249" s="10"/>
      <c r="G249" s="10"/>
      <c r="H249" s="10"/>
      <c r="I249" s="11"/>
      <c r="J249" s="29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4.75" customHeight="1" x14ac:dyDescent="0.25">
      <c r="A250" s="10"/>
      <c r="B250" s="8"/>
      <c r="C250" s="10"/>
      <c r="D250" s="10"/>
      <c r="E250" s="10"/>
      <c r="F250" s="10"/>
      <c r="G250" s="10"/>
      <c r="H250" s="10"/>
      <c r="I250" s="11"/>
      <c r="J250" s="29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4.75" customHeight="1" x14ac:dyDescent="0.25">
      <c r="A251" s="10"/>
      <c r="B251" s="8"/>
      <c r="C251" s="10"/>
      <c r="D251" s="10"/>
      <c r="E251" s="10"/>
      <c r="F251" s="10"/>
      <c r="G251" s="10"/>
      <c r="H251" s="10"/>
      <c r="I251" s="11"/>
      <c r="J251" s="29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4.75" customHeight="1" x14ac:dyDescent="0.25">
      <c r="A252" s="10"/>
      <c r="B252" s="8"/>
      <c r="C252" s="10"/>
      <c r="D252" s="10"/>
      <c r="E252" s="10"/>
      <c r="F252" s="10"/>
      <c r="G252" s="10"/>
      <c r="H252" s="10"/>
      <c r="I252" s="11"/>
      <c r="J252" s="29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4.75" customHeight="1" x14ac:dyDescent="0.25">
      <c r="A253" s="10"/>
      <c r="B253" s="8"/>
      <c r="C253" s="10"/>
      <c r="D253" s="10"/>
      <c r="E253" s="10"/>
      <c r="F253" s="10"/>
      <c r="G253" s="10"/>
      <c r="H253" s="10"/>
      <c r="I253" s="11"/>
      <c r="J253" s="29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4.75" customHeight="1" x14ac:dyDescent="0.25">
      <c r="A254" s="10"/>
      <c r="B254" s="8"/>
      <c r="C254" s="10"/>
      <c r="D254" s="10"/>
      <c r="E254" s="10"/>
      <c r="F254" s="10"/>
      <c r="G254" s="10"/>
      <c r="H254" s="10"/>
      <c r="I254" s="11"/>
      <c r="J254" s="29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4.75" customHeight="1" x14ac:dyDescent="0.25">
      <c r="A255" s="10"/>
      <c r="B255" s="8"/>
      <c r="C255" s="10"/>
      <c r="D255" s="10"/>
      <c r="E255" s="10"/>
      <c r="F255" s="10"/>
      <c r="G255" s="10"/>
      <c r="H255" s="10"/>
      <c r="I255" s="11"/>
      <c r="J255" s="29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4.75" customHeight="1" x14ac:dyDescent="0.25">
      <c r="A256" s="10"/>
      <c r="B256" s="8"/>
      <c r="C256" s="10"/>
      <c r="D256" s="10"/>
      <c r="E256" s="10"/>
      <c r="F256" s="10"/>
      <c r="G256" s="10"/>
      <c r="H256" s="10"/>
      <c r="I256" s="11"/>
      <c r="J256" s="29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4.75" customHeight="1" x14ac:dyDescent="0.25">
      <c r="A257" s="10"/>
      <c r="B257" s="8"/>
      <c r="C257" s="10"/>
      <c r="D257" s="10"/>
      <c r="E257" s="10"/>
      <c r="F257" s="10"/>
      <c r="G257" s="10"/>
      <c r="H257" s="10"/>
      <c r="I257" s="11"/>
      <c r="J257" s="29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4.75" customHeight="1" x14ac:dyDescent="0.25">
      <c r="A258" s="10"/>
      <c r="B258" s="8"/>
      <c r="C258" s="10"/>
      <c r="D258" s="10"/>
      <c r="E258" s="10"/>
      <c r="F258" s="10"/>
      <c r="G258" s="10"/>
      <c r="H258" s="10"/>
      <c r="I258" s="11"/>
      <c r="J258" s="29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4.75" customHeight="1" x14ac:dyDescent="0.25">
      <c r="A259" s="10"/>
      <c r="B259" s="8"/>
      <c r="C259" s="10"/>
      <c r="D259" s="10"/>
      <c r="E259" s="10"/>
      <c r="F259" s="10"/>
      <c r="G259" s="10"/>
      <c r="H259" s="10"/>
      <c r="I259" s="11"/>
      <c r="J259" s="29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4.75" customHeight="1" x14ac:dyDescent="0.25">
      <c r="A260" s="10"/>
      <c r="B260" s="8"/>
      <c r="C260" s="10"/>
      <c r="D260" s="10"/>
      <c r="E260" s="10"/>
      <c r="F260" s="10"/>
      <c r="G260" s="10"/>
      <c r="H260" s="10"/>
      <c r="I260" s="11"/>
      <c r="J260" s="29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4.75" customHeight="1" x14ac:dyDescent="0.25">
      <c r="A261" s="10"/>
      <c r="B261" s="8"/>
      <c r="C261" s="10"/>
      <c r="D261" s="10"/>
      <c r="E261" s="10"/>
      <c r="F261" s="10"/>
      <c r="G261" s="10"/>
      <c r="H261" s="10"/>
      <c r="I261" s="11"/>
      <c r="J261" s="29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4.75" customHeight="1" x14ac:dyDescent="0.25">
      <c r="A262" s="10"/>
      <c r="B262" s="8"/>
      <c r="C262" s="10"/>
      <c r="D262" s="10"/>
      <c r="E262" s="10"/>
      <c r="F262" s="10"/>
      <c r="G262" s="10"/>
      <c r="H262" s="10"/>
      <c r="I262" s="11"/>
      <c r="J262" s="29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4.75" customHeight="1" x14ac:dyDescent="0.25">
      <c r="A263" s="10"/>
      <c r="B263" s="8"/>
      <c r="C263" s="10"/>
      <c r="D263" s="10"/>
      <c r="E263" s="10"/>
      <c r="F263" s="10"/>
      <c r="G263" s="10"/>
      <c r="H263" s="10"/>
      <c r="I263" s="11"/>
      <c r="J263" s="29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4.75" customHeight="1" x14ac:dyDescent="0.25">
      <c r="A264" s="10"/>
      <c r="B264" s="8"/>
      <c r="C264" s="10"/>
      <c r="D264" s="10"/>
      <c r="E264" s="10"/>
      <c r="F264" s="10"/>
      <c r="G264" s="10"/>
      <c r="H264" s="10"/>
      <c r="I264" s="11"/>
      <c r="J264" s="29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4.75" customHeight="1" x14ac:dyDescent="0.25">
      <c r="A265" s="10"/>
      <c r="B265" s="8"/>
      <c r="C265" s="10"/>
      <c r="D265" s="10"/>
      <c r="E265" s="10"/>
      <c r="F265" s="10"/>
      <c r="G265" s="10"/>
      <c r="H265" s="10"/>
      <c r="I265" s="11"/>
      <c r="J265" s="29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4.75" customHeight="1" x14ac:dyDescent="0.25">
      <c r="A266" s="10"/>
      <c r="B266" s="8"/>
      <c r="C266" s="10"/>
      <c r="D266" s="10"/>
      <c r="E266" s="10"/>
      <c r="F266" s="10"/>
      <c r="G266" s="10"/>
      <c r="H266" s="10"/>
      <c r="I266" s="11"/>
      <c r="J266" s="29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4.75" customHeight="1" x14ac:dyDescent="0.25">
      <c r="A267" s="10"/>
      <c r="B267" s="8"/>
      <c r="C267" s="10"/>
      <c r="D267" s="10"/>
      <c r="E267" s="10"/>
      <c r="F267" s="10"/>
      <c r="G267" s="10"/>
      <c r="H267" s="10"/>
      <c r="I267" s="11"/>
      <c r="J267" s="29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4.75" customHeight="1" x14ac:dyDescent="0.25">
      <c r="A268" s="10"/>
      <c r="B268" s="8"/>
      <c r="C268" s="10"/>
      <c r="D268" s="10"/>
      <c r="E268" s="10"/>
      <c r="F268" s="10"/>
      <c r="G268" s="10"/>
      <c r="H268" s="10"/>
      <c r="I268" s="11"/>
      <c r="J268" s="29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4.75" customHeight="1" x14ac:dyDescent="0.25">
      <c r="A269" s="10"/>
      <c r="B269" s="8"/>
      <c r="C269" s="10"/>
      <c r="D269" s="10"/>
      <c r="E269" s="10"/>
      <c r="F269" s="10"/>
      <c r="G269" s="10"/>
      <c r="H269" s="10"/>
      <c r="I269" s="11"/>
      <c r="J269" s="29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4.75" customHeight="1" x14ac:dyDescent="0.25">
      <c r="A270" s="10"/>
      <c r="B270" s="8"/>
      <c r="C270" s="10"/>
      <c r="D270" s="10"/>
      <c r="E270" s="10"/>
      <c r="F270" s="10"/>
      <c r="G270" s="10"/>
      <c r="H270" s="10"/>
      <c r="I270" s="11"/>
      <c r="J270" s="29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4.75" customHeight="1" x14ac:dyDescent="0.25">
      <c r="A271" s="10"/>
      <c r="B271" s="8"/>
      <c r="C271" s="10"/>
      <c r="D271" s="10"/>
      <c r="E271" s="10"/>
      <c r="F271" s="10"/>
      <c r="G271" s="10"/>
      <c r="H271" s="10"/>
      <c r="I271" s="11"/>
      <c r="J271" s="29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4.75" customHeight="1" x14ac:dyDescent="0.25">
      <c r="A272" s="10"/>
      <c r="B272" s="8"/>
      <c r="C272" s="10"/>
      <c r="D272" s="10"/>
      <c r="E272" s="10"/>
      <c r="F272" s="10"/>
      <c r="G272" s="10"/>
      <c r="H272" s="10"/>
      <c r="I272" s="11"/>
      <c r="J272" s="29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4.75" customHeight="1" x14ac:dyDescent="0.25">
      <c r="A273" s="10"/>
      <c r="B273" s="8"/>
      <c r="C273" s="10"/>
      <c r="D273" s="10"/>
      <c r="E273" s="10"/>
      <c r="F273" s="10"/>
      <c r="G273" s="10"/>
      <c r="H273" s="10"/>
      <c r="I273" s="11"/>
      <c r="J273" s="29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4.75" customHeight="1" x14ac:dyDescent="0.25">
      <c r="A274" s="10"/>
      <c r="B274" s="8"/>
      <c r="C274" s="10"/>
      <c r="D274" s="10"/>
      <c r="E274" s="10"/>
      <c r="F274" s="10"/>
      <c r="G274" s="10"/>
      <c r="H274" s="10"/>
      <c r="I274" s="11"/>
      <c r="J274" s="29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4.75" customHeight="1" x14ac:dyDescent="0.25">
      <c r="A275" s="10"/>
      <c r="B275" s="8"/>
      <c r="C275" s="10"/>
      <c r="D275" s="10"/>
      <c r="E275" s="10"/>
      <c r="F275" s="10"/>
      <c r="G275" s="10"/>
      <c r="H275" s="10"/>
      <c r="I275" s="11"/>
      <c r="J275" s="29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4.75" customHeight="1" x14ac:dyDescent="0.25">
      <c r="A276" s="10"/>
      <c r="B276" s="8"/>
      <c r="C276" s="10"/>
      <c r="D276" s="10"/>
      <c r="E276" s="10"/>
      <c r="F276" s="10"/>
      <c r="G276" s="10"/>
      <c r="H276" s="10"/>
      <c r="I276" s="11"/>
      <c r="J276" s="29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4.75" customHeight="1" x14ac:dyDescent="0.25">
      <c r="A277" s="10"/>
      <c r="B277" s="8"/>
      <c r="C277" s="10"/>
      <c r="D277" s="10"/>
      <c r="E277" s="10"/>
      <c r="F277" s="10"/>
      <c r="G277" s="10"/>
      <c r="H277" s="10"/>
      <c r="I277" s="11"/>
      <c r="J277" s="29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4.75" customHeight="1" x14ac:dyDescent="0.25">
      <c r="A278" s="10"/>
      <c r="B278" s="8"/>
      <c r="C278" s="10"/>
      <c r="D278" s="10"/>
      <c r="E278" s="10"/>
      <c r="F278" s="10"/>
      <c r="G278" s="10"/>
      <c r="H278" s="10"/>
      <c r="I278" s="11"/>
      <c r="J278" s="29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4.75" customHeight="1" x14ac:dyDescent="0.25">
      <c r="A279" s="10"/>
      <c r="B279" s="8"/>
      <c r="C279" s="10"/>
      <c r="D279" s="10"/>
      <c r="E279" s="10"/>
      <c r="F279" s="10"/>
      <c r="G279" s="10"/>
      <c r="H279" s="10"/>
      <c r="I279" s="11"/>
      <c r="J279" s="29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4.75" customHeight="1" x14ac:dyDescent="0.25">
      <c r="A280" s="10"/>
      <c r="B280" s="8"/>
      <c r="C280" s="10"/>
      <c r="D280" s="10"/>
      <c r="E280" s="10"/>
      <c r="F280" s="10"/>
      <c r="G280" s="10"/>
      <c r="H280" s="10"/>
      <c r="I280" s="11"/>
      <c r="J280" s="29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4.75" customHeight="1" x14ac:dyDescent="0.25">
      <c r="A281" s="10"/>
      <c r="B281" s="8"/>
      <c r="C281" s="10"/>
      <c r="D281" s="10"/>
      <c r="E281" s="10"/>
      <c r="F281" s="10"/>
      <c r="G281" s="10"/>
      <c r="H281" s="10"/>
      <c r="I281" s="11"/>
      <c r="J281" s="29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4.75" customHeight="1" x14ac:dyDescent="0.25">
      <c r="A282" s="10"/>
      <c r="B282" s="8"/>
      <c r="C282" s="10"/>
      <c r="D282" s="10"/>
      <c r="E282" s="10"/>
      <c r="F282" s="10"/>
      <c r="G282" s="10"/>
      <c r="H282" s="10"/>
      <c r="I282" s="11"/>
      <c r="J282" s="29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4.75" customHeight="1" x14ac:dyDescent="0.25">
      <c r="A283" s="10"/>
      <c r="B283" s="8"/>
      <c r="C283" s="10"/>
      <c r="D283" s="10"/>
      <c r="E283" s="10"/>
      <c r="F283" s="10"/>
      <c r="G283" s="10"/>
      <c r="H283" s="10"/>
      <c r="I283" s="11"/>
      <c r="J283" s="29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4.75" customHeight="1" x14ac:dyDescent="0.25">
      <c r="A284" s="10"/>
      <c r="B284" s="8"/>
      <c r="C284" s="10"/>
      <c r="D284" s="10"/>
      <c r="E284" s="10"/>
      <c r="F284" s="10"/>
      <c r="G284" s="10"/>
      <c r="H284" s="10"/>
      <c r="I284" s="11"/>
      <c r="J284" s="29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4.75" customHeight="1" x14ac:dyDescent="0.25">
      <c r="A285" s="10"/>
      <c r="B285" s="8"/>
      <c r="C285" s="10"/>
      <c r="D285" s="10"/>
      <c r="E285" s="10"/>
      <c r="F285" s="10"/>
      <c r="G285" s="10"/>
      <c r="H285" s="10"/>
      <c r="I285" s="11"/>
      <c r="J285" s="29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4.75" customHeight="1" x14ac:dyDescent="0.25">
      <c r="A286" s="10"/>
      <c r="B286" s="8"/>
      <c r="C286" s="10"/>
      <c r="D286" s="10"/>
      <c r="E286" s="10"/>
      <c r="F286" s="10"/>
      <c r="G286" s="10"/>
      <c r="H286" s="10"/>
      <c r="I286" s="11"/>
      <c r="J286" s="29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4.75" customHeight="1" x14ac:dyDescent="0.25">
      <c r="A287" s="10"/>
      <c r="B287" s="8"/>
      <c r="C287" s="10"/>
      <c r="D287" s="10"/>
      <c r="E287" s="10"/>
      <c r="F287" s="10"/>
      <c r="G287" s="10"/>
      <c r="H287" s="10"/>
      <c r="I287" s="11"/>
      <c r="J287" s="29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4.75" customHeight="1" x14ac:dyDescent="0.25">
      <c r="A288" s="10"/>
      <c r="B288" s="8"/>
      <c r="C288" s="10"/>
      <c r="D288" s="10"/>
      <c r="E288" s="10"/>
      <c r="F288" s="10"/>
      <c r="G288" s="10"/>
      <c r="H288" s="10"/>
      <c r="I288" s="11"/>
      <c r="J288" s="29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4.75" customHeight="1" x14ac:dyDescent="0.25">
      <c r="A289" s="10"/>
      <c r="B289" s="8"/>
      <c r="C289" s="10"/>
      <c r="D289" s="10"/>
      <c r="E289" s="10"/>
      <c r="F289" s="10"/>
      <c r="G289" s="10"/>
      <c r="H289" s="10"/>
      <c r="I289" s="11"/>
      <c r="J289" s="29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4.75" customHeight="1" x14ac:dyDescent="0.25">
      <c r="A290" s="10"/>
      <c r="B290" s="8"/>
      <c r="C290" s="10"/>
      <c r="D290" s="10"/>
      <c r="E290" s="10"/>
      <c r="F290" s="10"/>
      <c r="G290" s="10"/>
      <c r="H290" s="10"/>
      <c r="I290" s="11"/>
      <c r="J290" s="29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4.75" customHeight="1" x14ac:dyDescent="0.25">
      <c r="A291" s="10"/>
      <c r="B291" s="8"/>
      <c r="C291" s="10"/>
      <c r="D291" s="10"/>
      <c r="E291" s="10"/>
      <c r="F291" s="10"/>
      <c r="G291" s="10"/>
      <c r="H291" s="10"/>
      <c r="I291" s="11"/>
      <c r="J291" s="29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4.75" customHeight="1" x14ac:dyDescent="0.25">
      <c r="A292" s="10"/>
      <c r="B292" s="8"/>
      <c r="C292" s="10"/>
      <c r="D292" s="10"/>
      <c r="E292" s="10"/>
      <c r="F292" s="10"/>
      <c r="G292" s="10"/>
      <c r="H292" s="10"/>
      <c r="I292" s="11"/>
      <c r="J292" s="29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4.75" customHeight="1" x14ac:dyDescent="0.25">
      <c r="A293" s="10"/>
      <c r="B293" s="8"/>
      <c r="C293" s="10"/>
      <c r="D293" s="10"/>
      <c r="E293" s="10"/>
      <c r="F293" s="10"/>
      <c r="G293" s="10"/>
      <c r="H293" s="10"/>
      <c r="I293" s="11"/>
      <c r="J293" s="29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4.75" customHeight="1" x14ac:dyDescent="0.25">
      <c r="A294" s="10"/>
      <c r="B294" s="8"/>
      <c r="C294" s="10"/>
      <c r="D294" s="10"/>
      <c r="E294" s="10"/>
      <c r="F294" s="10"/>
      <c r="G294" s="10"/>
      <c r="H294" s="10"/>
      <c r="I294" s="11"/>
      <c r="J294" s="29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4.75" customHeight="1" x14ac:dyDescent="0.25">
      <c r="A295" s="10"/>
      <c r="B295" s="8"/>
      <c r="C295" s="10"/>
      <c r="D295" s="10"/>
      <c r="E295" s="10"/>
      <c r="F295" s="10"/>
      <c r="G295" s="10"/>
      <c r="H295" s="10"/>
      <c r="I295" s="11"/>
      <c r="J295" s="29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4.75" customHeight="1" x14ac:dyDescent="0.25">
      <c r="A296" s="10"/>
      <c r="B296" s="8"/>
      <c r="C296" s="10"/>
      <c r="D296" s="10"/>
      <c r="E296" s="10"/>
      <c r="F296" s="10"/>
      <c r="G296" s="10"/>
      <c r="H296" s="10"/>
      <c r="I296" s="11"/>
      <c r="J296" s="29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4.75" customHeight="1" x14ac:dyDescent="0.25">
      <c r="A297" s="10"/>
      <c r="B297" s="8"/>
      <c r="C297" s="10"/>
      <c r="D297" s="10"/>
      <c r="E297" s="10"/>
      <c r="F297" s="10"/>
      <c r="G297" s="10"/>
      <c r="H297" s="10"/>
      <c r="I297" s="11"/>
      <c r="J297" s="29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4.75" customHeight="1" x14ac:dyDescent="0.25">
      <c r="A298" s="10"/>
      <c r="B298" s="8"/>
      <c r="C298" s="10"/>
      <c r="D298" s="10"/>
      <c r="E298" s="10"/>
      <c r="F298" s="10"/>
      <c r="G298" s="10"/>
      <c r="H298" s="10"/>
      <c r="I298" s="11"/>
      <c r="J298" s="29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4.75" customHeight="1" x14ac:dyDescent="0.25">
      <c r="A299" s="10"/>
      <c r="B299" s="8"/>
      <c r="C299" s="10"/>
      <c r="D299" s="10"/>
      <c r="E299" s="10"/>
      <c r="F299" s="10"/>
      <c r="G299" s="10"/>
      <c r="H299" s="10"/>
      <c r="I299" s="11"/>
      <c r="J299" s="29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4.75" customHeight="1" x14ac:dyDescent="0.25">
      <c r="A300" s="10"/>
      <c r="B300" s="8"/>
      <c r="C300" s="10"/>
      <c r="D300" s="10"/>
      <c r="E300" s="10"/>
      <c r="F300" s="10"/>
      <c r="G300" s="10"/>
      <c r="H300" s="10"/>
      <c r="I300" s="11"/>
      <c r="J300" s="29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4.75" customHeight="1" x14ac:dyDescent="0.25">
      <c r="A301" s="10"/>
      <c r="B301" s="8"/>
      <c r="C301" s="10"/>
      <c r="D301" s="10"/>
      <c r="E301" s="10"/>
      <c r="F301" s="10"/>
      <c r="G301" s="10"/>
      <c r="H301" s="10"/>
      <c r="I301" s="11"/>
      <c r="J301" s="29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4.75" customHeight="1" x14ac:dyDescent="0.25">
      <c r="A302" s="10"/>
      <c r="B302" s="8"/>
      <c r="C302" s="10"/>
      <c r="D302" s="10"/>
      <c r="E302" s="10"/>
      <c r="F302" s="10"/>
      <c r="G302" s="10"/>
      <c r="H302" s="10"/>
      <c r="I302" s="11"/>
      <c r="J302" s="29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4.75" customHeight="1" x14ac:dyDescent="0.25">
      <c r="A303" s="10"/>
      <c r="B303" s="8"/>
      <c r="C303" s="10"/>
      <c r="D303" s="10"/>
      <c r="E303" s="10"/>
      <c r="F303" s="10"/>
      <c r="G303" s="10"/>
      <c r="H303" s="10"/>
      <c r="I303" s="11"/>
      <c r="J303" s="29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4.75" customHeight="1" x14ac:dyDescent="0.25">
      <c r="A304" s="10"/>
      <c r="B304" s="8"/>
      <c r="C304" s="10"/>
      <c r="D304" s="10"/>
      <c r="E304" s="10"/>
      <c r="F304" s="10"/>
      <c r="G304" s="10"/>
      <c r="H304" s="10"/>
      <c r="I304" s="11"/>
      <c r="J304" s="29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4.75" customHeight="1" x14ac:dyDescent="0.25">
      <c r="A305" s="10"/>
      <c r="B305" s="8"/>
      <c r="C305" s="10"/>
      <c r="D305" s="10"/>
      <c r="E305" s="10"/>
      <c r="F305" s="10"/>
      <c r="G305" s="10"/>
      <c r="H305" s="10"/>
      <c r="I305" s="11"/>
      <c r="J305" s="29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4.75" customHeight="1" x14ac:dyDescent="0.25">
      <c r="A306" s="10"/>
      <c r="B306" s="8"/>
      <c r="C306" s="10"/>
      <c r="D306" s="10"/>
      <c r="E306" s="10"/>
      <c r="F306" s="10"/>
      <c r="G306" s="10"/>
      <c r="H306" s="10"/>
      <c r="I306" s="11"/>
      <c r="J306" s="29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4.75" customHeight="1" x14ac:dyDescent="0.25">
      <c r="A307" s="10"/>
      <c r="B307" s="8"/>
      <c r="C307" s="10"/>
      <c r="D307" s="10"/>
      <c r="E307" s="10"/>
      <c r="F307" s="10"/>
      <c r="G307" s="10"/>
      <c r="H307" s="10"/>
      <c r="I307" s="11"/>
      <c r="J307" s="29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4.75" customHeight="1" x14ac:dyDescent="0.25">
      <c r="A308" s="10"/>
      <c r="B308" s="8"/>
      <c r="C308" s="10"/>
      <c r="D308" s="10"/>
      <c r="E308" s="10"/>
      <c r="F308" s="10"/>
      <c r="G308" s="10"/>
      <c r="H308" s="10"/>
      <c r="I308" s="11"/>
      <c r="J308" s="29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4.75" customHeight="1" x14ac:dyDescent="0.25">
      <c r="A309" s="10"/>
      <c r="B309" s="8"/>
      <c r="C309" s="10"/>
      <c r="D309" s="10"/>
      <c r="E309" s="10"/>
      <c r="F309" s="10"/>
      <c r="G309" s="10"/>
      <c r="H309" s="10"/>
      <c r="I309" s="11"/>
      <c r="J309" s="29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4.75" customHeight="1" x14ac:dyDescent="0.25">
      <c r="A310" s="10"/>
      <c r="B310" s="8"/>
      <c r="C310" s="10"/>
      <c r="D310" s="10"/>
      <c r="E310" s="10"/>
      <c r="F310" s="10"/>
      <c r="G310" s="10"/>
      <c r="H310" s="10"/>
      <c r="I310" s="11"/>
      <c r="J310" s="29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4.75" customHeight="1" x14ac:dyDescent="0.25">
      <c r="A311" s="10"/>
      <c r="B311" s="8"/>
      <c r="C311" s="10"/>
      <c r="D311" s="10"/>
      <c r="E311" s="10"/>
      <c r="F311" s="10"/>
      <c r="G311" s="10"/>
      <c r="H311" s="10"/>
      <c r="I311" s="11"/>
      <c r="J311" s="29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4.75" customHeight="1" x14ac:dyDescent="0.25">
      <c r="A312" s="10"/>
      <c r="B312" s="8"/>
      <c r="C312" s="10"/>
      <c r="D312" s="10"/>
      <c r="E312" s="10"/>
      <c r="F312" s="10"/>
      <c r="G312" s="10"/>
      <c r="H312" s="10"/>
      <c r="I312" s="11"/>
      <c r="J312" s="29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4.75" customHeight="1" x14ac:dyDescent="0.25">
      <c r="A313" s="10"/>
      <c r="B313" s="8"/>
      <c r="C313" s="10"/>
      <c r="D313" s="10"/>
      <c r="E313" s="10"/>
      <c r="F313" s="10"/>
      <c r="G313" s="10"/>
      <c r="H313" s="10"/>
      <c r="I313" s="11"/>
      <c r="J313" s="29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4.75" customHeight="1" x14ac:dyDescent="0.25">
      <c r="A314" s="10"/>
      <c r="B314" s="8"/>
      <c r="C314" s="10"/>
      <c r="D314" s="10"/>
      <c r="E314" s="10"/>
      <c r="F314" s="10"/>
      <c r="G314" s="10"/>
      <c r="H314" s="10"/>
      <c r="I314" s="11"/>
      <c r="J314" s="29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4.75" customHeight="1" x14ac:dyDescent="0.25">
      <c r="A315" s="10"/>
      <c r="B315" s="8"/>
      <c r="C315" s="10"/>
      <c r="D315" s="10"/>
      <c r="E315" s="10"/>
      <c r="F315" s="10"/>
      <c r="G315" s="10"/>
      <c r="H315" s="10"/>
      <c r="I315" s="11"/>
      <c r="J315" s="29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4.75" customHeight="1" x14ac:dyDescent="0.25">
      <c r="A316" s="10"/>
      <c r="B316" s="8"/>
      <c r="C316" s="10"/>
      <c r="D316" s="10"/>
      <c r="E316" s="10"/>
      <c r="F316" s="10"/>
      <c r="G316" s="10"/>
      <c r="H316" s="10"/>
      <c r="I316" s="11"/>
      <c r="J316" s="29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4.75" customHeight="1" x14ac:dyDescent="0.25">
      <c r="A317" s="10"/>
      <c r="B317" s="8"/>
      <c r="C317" s="10"/>
      <c r="D317" s="10"/>
      <c r="E317" s="10"/>
      <c r="F317" s="10"/>
      <c r="G317" s="10"/>
      <c r="H317" s="10"/>
      <c r="I317" s="11"/>
      <c r="J317" s="29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4.75" customHeight="1" x14ac:dyDescent="0.25">
      <c r="A318" s="10"/>
      <c r="B318" s="8"/>
      <c r="C318" s="10"/>
      <c r="D318" s="10"/>
      <c r="E318" s="10"/>
      <c r="F318" s="10"/>
      <c r="G318" s="10"/>
      <c r="H318" s="10"/>
      <c r="I318" s="11"/>
      <c r="J318" s="29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4.75" customHeight="1" x14ac:dyDescent="0.25">
      <c r="A319" s="10"/>
      <c r="B319" s="8"/>
      <c r="C319" s="10"/>
      <c r="D319" s="10"/>
      <c r="E319" s="10"/>
      <c r="F319" s="10"/>
      <c r="G319" s="10"/>
      <c r="H319" s="10"/>
      <c r="I319" s="11"/>
      <c r="J319" s="29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4.75" customHeight="1" x14ac:dyDescent="0.25">
      <c r="A320" s="10"/>
      <c r="B320" s="8"/>
      <c r="C320" s="10"/>
      <c r="D320" s="10"/>
      <c r="E320" s="10"/>
      <c r="F320" s="10"/>
      <c r="G320" s="10"/>
      <c r="H320" s="10"/>
      <c r="I320" s="11"/>
      <c r="J320" s="29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4.75" customHeight="1" x14ac:dyDescent="0.25">
      <c r="A321" s="10"/>
      <c r="B321" s="8"/>
      <c r="C321" s="10"/>
      <c r="D321" s="10"/>
      <c r="E321" s="10"/>
      <c r="F321" s="10"/>
      <c r="G321" s="10"/>
      <c r="H321" s="10"/>
      <c r="I321" s="11"/>
      <c r="J321" s="29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4.75" customHeight="1" x14ac:dyDescent="0.25">
      <c r="A322" s="10"/>
      <c r="B322" s="8"/>
      <c r="C322" s="10"/>
      <c r="D322" s="10"/>
      <c r="E322" s="10"/>
      <c r="F322" s="10"/>
      <c r="G322" s="10"/>
      <c r="H322" s="10"/>
      <c r="I322" s="11"/>
      <c r="J322" s="29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4.75" customHeight="1" x14ac:dyDescent="0.25">
      <c r="A323" s="10"/>
      <c r="B323" s="8"/>
      <c r="C323" s="10"/>
      <c r="D323" s="10"/>
      <c r="E323" s="10"/>
      <c r="F323" s="10"/>
      <c r="G323" s="10"/>
      <c r="H323" s="10"/>
      <c r="I323" s="11"/>
      <c r="J323" s="29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4.75" customHeight="1" x14ac:dyDescent="0.25">
      <c r="A324" s="10"/>
      <c r="B324" s="8"/>
      <c r="C324" s="10"/>
      <c r="D324" s="10"/>
      <c r="E324" s="10"/>
      <c r="F324" s="10"/>
      <c r="G324" s="10"/>
      <c r="H324" s="10"/>
      <c r="I324" s="11"/>
      <c r="J324" s="29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4.75" customHeight="1" x14ac:dyDescent="0.25">
      <c r="A325" s="10"/>
      <c r="B325" s="8"/>
      <c r="C325" s="10"/>
      <c r="D325" s="10"/>
      <c r="E325" s="10"/>
      <c r="F325" s="10"/>
      <c r="G325" s="10"/>
      <c r="H325" s="10"/>
      <c r="I325" s="11"/>
      <c r="J325" s="29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4.75" customHeight="1" x14ac:dyDescent="0.25">
      <c r="A326" s="10"/>
      <c r="B326" s="8"/>
      <c r="C326" s="10"/>
      <c r="D326" s="10"/>
      <c r="E326" s="10"/>
      <c r="F326" s="10"/>
      <c r="G326" s="10"/>
      <c r="H326" s="10"/>
      <c r="I326" s="11"/>
      <c r="J326" s="29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4.75" customHeight="1" x14ac:dyDescent="0.25">
      <c r="A327" s="10"/>
      <c r="B327" s="8"/>
      <c r="C327" s="10"/>
      <c r="D327" s="10"/>
      <c r="E327" s="10"/>
      <c r="F327" s="10"/>
      <c r="G327" s="10"/>
      <c r="H327" s="10"/>
      <c r="I327" s="11"/>
      <c r="J327" s="29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4.75" customHeight="1" x14ac:dyDescent="0.25">
      <c r="A328" s="10"/>
      <c r="B328" s="8"/>
      <c r="C328" s="10"/>
      <c r="D328" s="10"/>
      <c r="E328" s="10"/>
      <c r="F328" s="10"/>
      <c r="G328" s="10"/>
      <c r="H328" s="10"/>
      <c r="I328" s="11"/>
      <c r="J328" s="29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4.75" customHeight="1" x14ac:dyDescent="0.25">
      <c r="A329" s="10"/>
      <c r="B329" s="8"/>
      <c r="C329" s="10"/>
      <c r="D329" s="10"/>
      <c r="E329" s="10"/>
      <c r="F329" s="10"/>
      <c r="G329" s="10"/>
      <c r="H329" s="10"/>
      <c r="I329" s="11"/>
      <c r="J329" s="29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4.75" customHeight="1" x14ac:dyDescent="0.25">
      <c r="A330" s="10"/>
      <c r="B330" s="8"/>
      <c r="C330" s="10"/>
      <c r="D330" s="10"/>
      <c r="E330" s="10"/>
      <c r="F330" s="10"/>
      <c r="G330" s="10"/>
      <c r="H330" s="10"/>
      <c r="I330" s="11"/>
      <c r="J330" s="29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4.75" customHeight="1" x14ac:dyDescent="0.25">
      <c r="A331" s="10"/>
      <c r="B331" s="8"/>
      <c r="C331" s="10"/>
      <c r="D331" s="10"/>
      <c r="E331" s="10"/>
      <c r="F331" s="10"/>
      <c r="G331" s="10"/>
      <c r="H331" s="10"/>
      <c r="I331" s="11"/>
      <c r="J331" s="29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4.75" customHeight="1" x14ac:dyDescent="0.25">
      <c r="A332" s="10"/>
      <c r="B332" s="8"/>
      <c r="C332" s="10"/>
      <c r="D332" s="10"/>
      <c r="E332" s="10"/>
      <c r="F332" s="10"/>
      <c r="G332" s="10"/>
      <c r="H332" s="10"/>
      <c r="I332" s="11"/>
      <c r="J332" s="29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4.75" customHeight="1" x14ac:dyDescent="0.25">
      <c r="A333" s="10"/>
      <c r="B333" s="8"/>
      <c r="C333" s="10"/>
      <c r="D333" s="10"/>
      <c r="E333" s="10"/>
      <c r="F333" s="10"/>
      <c r="G333" s="10"/>
      <c r="H333" s="10"/>
      <c r="I333" s="11"/>
      <c r="J333" s="29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4.75" customHeight="1" x14ac:dyDescent="0.25">
      <c r="A334" s="10"/>
      <c r="B334" s="8"/>
      <c r="C334" s="10"/>
      <c r="D334" s="10"/>
      <c r="E334" s="10"/>
      <c r="F334" s="10"/>
      <c r="G334" s="10"/>
      <c r="H334" s="10"/>
      <c r="I334" s="11"/>
      <c r="J334" s="29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4.75" customHeight="1" x14ac:dyDescent="0.25">
      <c r="A335" s="10"/>
      <c r="B335" s="8"/>
      <c r="C335" s="10"/>
      <c r="D335" s="10"/>
      <c r="E335" s="10"/>
      <c r="F335" s="10"/>
      <c r="G335" s="10"/>
      <c r="H335" s="10"/>
      <c r="I335" s="11"/>
      <c r="J335" s="29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4.75" customHeight="1" x14ac:dyDescent="0.25">
      <c r="A336" s="10"/>
      <c r="B336" s="8"/>
      <c r="C336" s="10"/>
      <c r="D336" s="10"/>
      <c r="E336" s="10"/>
      <c r="F336" s="10"/>
      <c r="G336" s="10"/>
      <c r="H336" s="10"/>
      <c r="I336" s="11"/>
      <c r="J336" s="29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4.75" customHeight="1" x14ac:dyDescent="0.25">
      <c r="A337" s="10"/>
      <c r="B337" s="8"/>
      <c r="C337" s="10"/>
      <c r="D337" s="10"/>
      <c r="E337" s="10"/>
      <c r="F337" s="10"/>
      <c r="G337" s="10"/>
      <c r="H337" s="10"/>
      <c r="I337" s="11"/>
      <c r="J337" s="29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4.75" customHeight="1" x14ac:dyDescent="0.25">
      <c r="A338" s="10"/>
      <c r="B338" s="8"/>
      <c r="C338" s="10"/>
      <c r="D338" s="10"/>
      <c r="E338" s="10"/>
      <c r="F338" s="10"/>
      <c r="G338" s="10"/>
      <c r="H338" s="10"/>
      <c r="I338" s="11"/>
      <c r="J338" s="29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4.75" customHeight="1" x14ac:dyDescent="0.25">
      <c r="A339" s="10"/>
      <c r="B339" s="8"/>
      <c r="C339" s="10"/>
      <c r="D339" s="10"/>
      <c r="E339" s="10"/>
      <c r="F339" s="10"/>
      <c r="G339" s="10"/>
      <c r="H339" s="10"/>
      <c r="I339" s="11"/>
      <c r="J339" s="29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4.75" customHeight="1" x14ac:dyDescent="0.25">
      <c r="A340" s="10"/>
      <c r="B340" s="8"/>
      <c r="C340" s="10"/>
      <c r="D340" s="10"/>
      <c r="E340" s="10"/>
      <c r="F340" s="10"/>
      <c r="G340" s="10"/>
      <c r="H340" s="10"/>
      <c r="I340" s="11"/>
      <c r="J340" s="29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4.75" customHeight="1" x14ac:dyDescent="0.25">
      <c r="A341" s="10"/>
      <c r="B341" s="8"/>
      <c r="C341" s="10"/>
      <c r="D341" s="10"/>
      <c r="E341" s="10"/>
      <c r="F341" s="10"/>
      <c r="G341" s="10"/>
      <c r="H341" s="10"/>
      <c r="I341" s="11"/>
      <c r="J341" s="29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4.75" customHeight="1" x14ac:dyDescent="0.25">
      <c r="A342" s="10"/>
      <c r="B342" s="8"/>
      <c r="C342" s="10"/>
      <c r="D342" s="10"/>
      <c r="E342" s="10"/>
      <c r="F342" s="10"/>
      <c r="G342" s="10"/>
      <c r="H342" s="10"/>
      <c r="I342" s="11"/>
      <c r="J342" s="29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4.75" customHeight="1" x14ac:dyDescent="0.25">
      <c r="A343" s="10"/>
      <c r="B343" s="8"/>
      <c r="C343" s="10"/>
      <c r="D343" s="10"/>
      <c r="E343" s="10"/>
      <c r="F343" s="10"/>
      <c r="G343" s="10"/>
      <c r="H343" s="10"/>
      <c r="I343" s="11"/>
      <c r="J343" s="29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4.75" customHeight="1" x14ac:dyDescent="0.25">
      <c r="A344" s="10"/>
      <c r="B344" s="8"/>
      <c r="C344" s="10"/>
      <c r="D344" s="10"/>
      <c r="E344" s="10"/>
      <c r="F344" s="10"/>
      <c r="G344" s="10"/>
      <c r="H344" s="10"/>
      <c r="I344" s="11"/>
      <c r="J344" s="29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4.75" customHeight="1" x14ac:dyDescent="0.25">
      <c r="A345" s="10"/>
      <c r="B345" s="8"/>
      <c r="C345" s="10"/>
      <c r="D345" s="10"/>
      <c r="E345" s="10"/>
      <c r="F345" s="10"/>
      <c r="G345" s="10"/>
      <c r="H345" s="10"/>
      <c r="I345" s="11"/>
      <c r="J345" s="29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4.75" customHeight="1" x14ac:dyDescent="0.25">
      <c r="A346" s="10"/>
      <c r="B346" s="8"/>
      <c r="C346" s="10"/>
      <c r="D346" s="10"/>
      <c r="E346" s="10"/>
      <c r="F346" s="10"/>
      <c r="G346" s="10"/>
      <c r="H346" s="10"/>
      <c r="I346" s="11"/>
      <c r="J346" s="29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4.75" customHeight="1" x14ac:dyDescent="0.25">
      <c r="A347" s="10"/>
      <c r="B347" s="8"/>
      <c r="C347" s="10"/>
      <c r="D347" s="10"/>
      <c r="E347" s="10"/>
      <c r="F347" s="10"/>
      <c r="G347" s="10"/>
      <c r="H347" s="10"/>
      <c r="I347" s="11"/>
      <c r="J347" s="29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4.75" customHeight="1" x14ac:dyDescent="0.25">
      <c r="A348" s="10"/>
      <c r="B348" s="8"/>
      <c r="C348" s="10"/>
      <c r="D348" s="10"/>
      <c r="E348" s="10"/>
      <c r="F348" s="10"/>
      <c r="G348" s="10"/>
      <c r="H348" s="10"/>
      <c r="I348" s="11"/>
      <c r="J348" s="29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4.75" customHeight="1" x14ac:dyDescent="0.25">
      <c r="A349" s="10"/>
      <c r="B349" s="8"/>
      <c r="C349" s="10"/>
      <c r="D349" s="10"/>
      <c r="E349" s="10"/>
      <c r="F349" s="10"/>
      <c r="G349" s="10"/>
      <c r="H349" s="10"/>
      <c r="I349" s="11"/>
      <c r="J349" s="29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4.75" customHeight="1" x14ac:dyDescent="0.25">
      <c r="A350" s="10"/>
      <c r="B350" s="8"/>
      <c r="C350" s="10"/>
      <c r="D350" s="10"/>
      <c r="E350" s="10"/>
      <c r="F350" s="10"/>
      <c r="G350" s="10"/>
      <c r="H350" s="10"/>
      <c r="I350" s="11"/>
      <c r="J350" s="29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4.75" customHeight="1" x14ac:dyDescent="0.25">
      <c r="A351" s="10"/>
      <c r="B351" s="8"/>
      <c r="C351" s="10"/>
      <c r="D351" s="10"/>
      <c r="E351" s="10"/>
      <c r="F351" s="10"/>
      <c r="G351" s="10"/>
      <c r="H351" s="10"/>
      <c r="I351" s="11"/>
      <c r="J351" s="29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4.75" customHeight="1" x14ac:dyDescent="0.25">
      <c r="A352" s="10"/>
      <c r="B352" s="8"/>
      <c r="C352" s="10"/>
      <c r="D352" s="10"/>
      <c r="E352" s="10"/>
      <c r="F352" s="10"/>
      <c r="G352" s="10"/>
      <c r="H352" s="10"/>
      <c r="I352" s="11"/>
      <c r="J352" s="29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4.75" customHeight="1" x14ac:dyDescent="0.25">
      <c r="A353" s="10"/>
      <c r="B353" s="8"/>
      <c r="C353" s="10"/>
      <c r="D353" s="10"/>
      <c r="E353" s="10"/>
      <c r="F353" s="10"/>
      <c r="G353" s="10"/>
      <c r="H353" s="10"/>
      <c r="I353" s="11"/>
      <c r="J353" s="29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4.75" customHeight="1" x14ac:dyDescent="0.25">
      <c r="A354" s="10"/>
      <c r="B354" s="8"/>
      <c r="C354" s="10"/>
      <c r="D354" s="10"/>
      <c r="E354" s="10"/>
      <c r="F354" s="10"/>
      <c r="G354" s="10"/>
      <c r="H354" s="10"/>
      <c r="I354" s="11"/>
      <c r="J354" s="29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4.75" customHeight="1" x14ac:dyDescent="0.25">
      <c r="A355" s="10"/>
      <c r="B355" s="8"/>
      <c r="C355" s="10"/>
      <c r="D355" s="10"/>
      <c r="E355" s="10"/>
      <c r="F355" s="10"/>
      <c r="G355" s="10"/>
      <c r="H355" s="10"/>
      <c r="I355" s="11"/>
      <c r="J355" s="29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4.75" customHeight="1" x14ac:dyDescent="0.25">
      <c r="A356" s="10"/>
      <c r="B356" s="8"/>
      <c r="C356" s="10"/>
      <c r="D356" s="10"/>
      <c r="E356" s="10"/>
      <c r="F356" s="10"/>
      <c r="G356" s="10"/>
      <c r="H356" s="10"/>
      <c r="I356" s="11"/>
      <c r="J356" s="29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4.75" customHeight="1" x14ac:dyDescent="0.25">
      <c r="A357" s="10"/>
      <c r="B357" s="8"/>
      <c r="C357" s="10"/>
      <c r="D357" s="10"/>
      <c r="E357" s="10"/>
      <c r="F357" s="10"/>
      <c r="G357" s="10"/>
      <c r="H357" s="10"/>
      <c r="I357" s="11"/>
      <c r="J357" s="29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4.75" customHeight="1" x14ac:dyDescent="0.25">
      <c r="A358" s="10"/>
      <c r="B358" s="8"/>
      <c r="C358" s="10"/>
      <c r="D358" s="10"/>
      <c r="E358" s="10"/>
      <c r="F358" s="10"/>
      <c r="G358" s="10"/>
      <c r="H358" s="10"/>
      <c r="I358" s="11"/>
      <c r="J358" s="29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4.75" customHeight="1" x14ac:dyDescent="0.25">
      <c r="A359" s="10"/>
      <c r="B359" s="8"/>
      <c r="C359" s="10"/>
      <c r="D359" s="10"/>
      <c r="E359" s="10"/>
      <c r="F359" s="10"/>
      <c r="G359" s="10"/>
      <c r="H359" s="10"/>
      <c r="I359" s="11"/>
      <c r="J359" s="29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4.75" customHeight="1" x14ac:dyDescent="0.25">
      <c r="A360" s="10"/>
      <c r="B360" s="8"/>
      <c r="C360" s="10"/>
      <c r="D360" s="10"/>
      <c r="E360" s="10"/>
      <c r="F360" s="10"/>
      <c r="G360" s="10"/>
      <c r="H360" s="10"/>
      <c r="I360" s="11"/>
      <c r="J360" s="29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4.75" customHeight="1" x14ac:dyDescent="0.25">
      <c r="A361" s="10"/>
      <c r="B361" s="8"/>
      <c r="C361" s="10"/>
      <c r="D361" s="10"/>
      <c r="E361" s="10"/>
      <c r="F361" s="10"/>
      <c r="G361" s="10"/>
      <c r="H361" s="10"/>
      <c r="I361" s="11"/>
      <c r="J361" s="29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4.75" customHeight="1" x14ac:dyDescent="0.25">
      <c r="A362" s="10"/>
      <c r="B362" s="8"/>
      <c r="C362" s="10"/>
      <c r="D362" s="10"/>
      <c r="E362" s="10"/>
      <c r="F362" s="10"/>
      <c r="G362" s="10"/>
      <c r="H362" s="10"/>
      <c r="I362" s="11"/>
      <c r="J362" s="29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4.75" customHeight="1" x14ac:dyDescent="0.25">
      <c r="A363" s="10"/>
      <c r="B363" s="8"/>
      <c r="C363" s="10"/>
      <c r="D363" s="10"/>
      <c r="E363" s="10"/>
      <c r="F363" s="10"/>
      <c r="G363" s="10"/>
      <c r="H363" s="10"/>
      <c r="I363" s="11"/>
      <c r="J363" s="29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4.75" customHeight="1" x14ac:dyDescent="0.25">
      <c r="A364" s="10"/>
      <c r="B364" s="8"/>
      <c r="C364" s="10"/>
      <c r="D364" s="10"/>
      <c r="E364" s="10"/>
      <c r="F364" s="10"/>
      <c r="G364" s="10"/>
      <c r="H364" s="10"/>
      <c r="I364" s="11"/>
      <c r="J364" s="29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4.75" customHeight="1" x14ac:dyDescent="0.25">
      <c r="A365" s="10"/>
      <c r="B365" s="8"/>
      <c r="C365" s="10"/>
      <c r="D365" s="10"/>
      <c r="E365" s="10"/>
      <c r="F365" s="10"/>
      <c r="G365" s="10"/>
      <c r="H365" s="10"/>
      <c r="I365" s="11"/>
      <c r="J365" s="29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4.75" customHeight="1" x14ac:dyDescent="0.25">
      <c r="A366" s="10"/>
      <c r="B366" s="8"/>
      <c r="C366" s="10"/>
      <c r="D366" s="10"/>
      <c r="E366" s="10"/>
      <c r="F366" s="10"/>
      <c r="G366" s="10"/>
      <c r="H366" s="10"/>
      <c r="I366" s="11"/>
      <c r="J366" s="29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4.75" customHeight="1" x14ac:dyDescent="0.25">
      <c r="A367" s="10"/>
      <c r="B367" s="8"/>
      <c r="C367" s="10"/>
      <c r="D367" s="10"/>
      <c r="E367" s="10"/>
      <c r="F367" s="10"/>
      <c r="G367" s="10"/>
      <c r="H367" s="10"/>
      <c r="I367" s="11"/>
      <c r="J367" s="29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4.75" customHeight="1" x14ac:dyDescent="0.25">
      <c r="A368" s="10"/>
      <c r="B368" s="8"/>
      <c r="C368" s="10"/>
      <c r="D368" s="10"/>
      <c r="E368" s="10"/>
      <c r="F368" s="10"/>
      <c r="G368" s="10"/>
      <c r="H368" s="10"/>
      <c r="I368" s="11"/>
      <c r="J368" s="29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4.75" customHeight="1" x14ac:dyDescent="0.25">
      <c r="A369" s="10"/>
      <c r="B369" s="8"/>
      <c r="C369" s="10"/>
      <c r="D369" s="10"/>
      <c r="E369" s="10"/>
      <c r="F369" s="10"/>
      <c r="G369" s="10"/>
      <c r="H369" s="10"/>
      <c r="I369" s="11"/>
      <c r="J369" s="29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4.75" customHeight="1" x14ac:dyDescent="0.25">
      <c r="A370" s="10"/>
      <c r="B370" s="8"/>
      <c r="C370" s="10"/>
      <c r="D370" s="10"/>
      <c r="E370" s="10"/>
      <c r="F370" s="10"/>
      <c r="G370" s="10"/>
      <c r="H370" s="10"/>
      <c r="I370" s="11"/>
      <c r="J370" s="29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4.75" customHeight="1" x14ac:dyDescent="0.25">
      <c r="A371" s="10"/>
      <c r="B371" s="8"/>
      <c r="C371" s="10"/>
      <c r="D371" s="10"/>
      <c r="E371" s="10"/>
      <c r="F371" s="10"/>
      <c r="G371" s="10"/>
      <c r="H371" s="10"/>
      <c r="I371" s="11"/>
      <c r="J371" s="29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4.75" customHeight="1" x14ac:dyDescent="0.25">
      <c r="A372" s="10"/>
      <c r="B372" s="8"/>
      <c r="C372" s="10"/>
      <c r="D372" s="10"/>
      <c r="E372" s="10"/>
      <c r="F372" s="10"/>
      <c r="G372" s="10"/>
      <c r="H372" s="10"/>
      <c r="I372" s="11"/>
      <c r="J372" s="29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4.75" customHeight="1" x14ac:dyDescent="0.25">
      <c r="A373" s="10"/>
      <c r="B373" s="8"/>
      <c r="C373" s="10"/>
      <c r="D373" s="10"/>
      <c r="E373" s="10"/>
      <c r="F373" s="10"/>
      <c r="G373" s="10"/>
      <c r="H373" s="10"/>
      <c r="I373" s="11"/>
      <c r="J373" s="29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4.75" customHeight="1" x14ac:dyDescent="0.25">
      <c r="A374" s="10"/>
      <c r="B374" s="8"/>
      <c r="C374" s="10"/>
      <c r="D374" s="10"/>
      <c r="E374" s="10"/>
      <c r="F374" s="10"/>
      <c r="G374" s="10"/>
      <c r="H374" s="10"/>
      <c r="I374" s="11"/>
      <c r="J374" s="29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4.75" customHeight="1" x14ac:dyDescent="0.25">
      <c r="A375" s="10"/>
      <c r="B375" s="8"/>
      <c r="C375" s="10"/>
      <c r="D375" s="10"/>
      <c r="E375" s="10"/>
      <c r="F375" s="10"/>
      <c r="G375" s="10"/>
      <c r="H375" s="10"/>
      <c r="I375" s="11"/>
      <c r="J375" s="29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4.75" customHeight="1" x14ac:dyDescent="0.25">
      <c r="A376" s="10"/>
      <c r="B376" s="8"/>
      <c r="C376" s="10"/>
      <c r="D376" s="10"/>
      <c r="E376" s="10"/>
      <c r="F376" s="10"/>
      <c r="G376" s="10"/>
      <c r="H376" s="10"/>
      <c r="I376" s="11"/>
      <c r="J376" s="29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4.75" customHeight="1" x14ac:dyDescent="0.25">
      <c r="A377" s="10"/>
      <c r="B377" s="8"/>
      <c r="C377" s="10"/>
      <c r="D377" s="10"/>
      <c r="E377" s="10"/>
      <c r="F377" s="10"/>
      <c r="G377" s="10"/>
      <c r="H377" s="10"/>
      <c r="I377" s="11"/>
      <c r="J377" s="29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4.75" customHeight="1" x14ac:dyDescent="0.25">
      <c r="A378" s="10"/>
      <c r="B378" s="8"/>
      <c r="C378" s="10"/>
      <c r="D378" s="10"/>
      <c r="E378" s="10"/>
      <c r="F378" s="10"/>
      <c r="G378" s="10"/>
      <c r="H378" s="10"/>
      <c r="I378" s="11"/>
      <c r="J378" s="29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4.75" customHeight="1" x14ac:dyDescent="0.25">
      <c r="A379" s="10"/>
      <c r="B379" s="8"/>
      <c r="C379" s="10"/>
      <c r="D379" s="10"/>
      <c r="E379" s="10"/>
      <c r="F379" s="10"/>
      <c r="G379" s="10"/>
      <c r="H379" s="10"/>
      <c r="I379" s="11"/>
      <c r="J379" s="29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4.75" customHeight="1" x14ac:dyDescent="0.25">
      <c r="A380" s="10"/>
      <c r="B380" s="8"/>
      <c r="C380" s="10"/>
      <c r="D380" s="10"/>
      <c r="E380" s="10"/>
      <c r="F380" s="10"/>
      <c r="G380" s="10"/>
      <c r="H380" s="10"/>
      <c r="I380" s="11"/>
      <c r="J380" s="29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4.75" customHeight="1" x14ac:dyDescent="0.25">
      <c r="A381" s="10"/>
      <c r="B381" s="8"/>
      <c r="C381" s="10"/>
      <c r="D381" s="10"/>
      <c r="E381" s="10"/>
      <c r="F381" s="10"/>
      <c r="G381" s="10"/>
      <c r="H381" s="10"/>
      <c r="I381" s="11"/>
      <c r="J381" s="29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4.75" customHeight="1" x14ac:dyDescent="0.25">
      <c r="A382" s="10"/>
      <c r="B382" s="8"/>
      <c r="C382" s="10"/>
      <c r="D382" s="10"/>
      <c r="E382" s="10"/>
      <c r="F382" s="10"/>
      <c r="G382" s="10"/>
      <c r="H382" s="10"/>
      <c r="I382" s="11"/>
      <c r="J382" s="29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4.75" customHeight="1" x14ac:dyDescent="0.25">
      <c r="A383" s="10"/>
      <c r="B383" s="8"/>
      <c r="C383" s="10"/>
      <c r="D383" s="10"/>
      <c r="E383" s="10"/>
      <c r="F383" s="10"/>
      <c r="G383" s="10"/>
      <c r="H383" s="10"/>
      <c r="I383" s="11"/>
      <c r="J383" s="29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4.75" customHeight="1" x14ac:dyDescent="0.25">
      <c r="A384" s="10"/>
      <c r="B384" s="8"/>
      <c r="C384" s="10"/>
      <c r="D384" s="10"/>
      <c r="E384" s="10"/>
      <c r="F384" s="10"/>
      <c r="G384" s="10"/>
      <c r="H384" s="10"/>
      <c r="I384" s="11"/>
      <c r="J384" s="29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4.75" customHeight="1" x14ac:dyDescent="0.25">
      <c r="A385" s="10"/>
      <c r="B385" s="8"/>
      <c r="C385" s="10"/>
      <c r="D385" s="10"/>
      <c r="E385" s="10"/>
      <c r="F385" s="10"/>
      <c r="G385" s="10"/>
      <c r="H385" s="10"/>
      <c r="I385" s="11"/>
      <c r="J385" s="29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4.75" customHeight="1" x14ac:dyDescent="0.25">
      <c r="A386" s="10"/>
      <c r="B386" s="8"/>
      <c r="C386" s="10"/>
      <c r="D386" s="10"/>
      <c r="E386" s="10"/>
      <c r="F386" s="10"/>
      <c r="G386" s="10"/>
      <c r="H386" s="10"/>
      <c r="I386" s="11"/>
      <c r="J386" s="29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4.75" customHeight="1" x14ac:dyDescent="0.25">
      <c r="A387" s="10"/>
      <c r="B387" s="8"/>
      <c r="C387" s="10"/>
      <c r="D387" s="10"/>
      <c r="E387" s="10"/>
      <c r="F387" s="10"/>
      <c r="G387" s="10"/>
      <c r="H387" s="10"/>
      <c r="I387" s="11"/>
      <c r="J387" s="29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4.75" customHeight="1" x14ac:dyDescent="0.25">
      <c r="A388" s="10"/>
      <c r="B388" s="8"/>
      <c r="C388" s="10"/>
      <c r="D388" s="10"/>
      <c r="E388" s="10"/>
      <c r="F388" s="10"/>
      <c r="G388" s="10"/>
      <c r="H388" s="10"/>
      <c r="I388" s="11"/>
      <c r="J388" s="29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4.75" customHeight="1" x14ac:dyDescent="0.25">
      <c r="A389" s="10"/>
      <c r="B389" s="8"/>
      <c r="C389" s="10"/>
      <c r="D389" s="10"/>
      <c r="E389" s="10"/>
      <c r="F389" s="10"/>
      <c r="G389" s="10"/>
      <c r="H389" s="10"/>
      <c r="I389" s="11"/>
      <c r="J389" s="29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4.75" customHeight="1" x14ac:dyDescent="0.25">
      <c r="A390" s="10"/>
      <c r="B390" s="8"/>
      <c r="C390" s="10"/>
      <c r="D390" s="10"/>
      <c r="E390" s="10"/>
      <c r="F390" s="10"/>
      <c r="G390" s="10"/>
      <c r="H390" s="10"/>
      <c r="I390" s="11"/>
      <c r="J390" s="29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4.75" customHeight="1" x14ac:dyDescent="0.25">
      <c r="A391" s="10"/>
      <c r="B391" s="8"/>
      <c r="C391" s="10"/>
      <c r="D391" s="10"/>
      <c r="E391" s="10"/>
      <c r="F391" s="10"/>
      <c r="G391" s="10"/>
      <c r="H391" s="10"/>
      <c r="I391" s="11"/>
      <c r="J391" s="29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4.75" customHeight="1" x14ac:dyDescent="0.25">
      <c r="A392" s="10"/>
      <c r="B392" s="8"/>
      <c r="C392" s="10"/>
      <c r="D392" s="10"/>
      <c r="E392" s="10"/>
      <c r="F392" s="10"/>
      <c r="G392" s="10"/>
      <c r="H392" s="10"/>
      <c r="I392" s="11"/>
      <c r="J392" s="29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4.75" customHeight="1" x14ac:dyDescent="0.25">
      <c r="A393" s="10"/>
      <c r="B393" s="8"/>
      <c r="C393" s="10"/>
      <c r="D393" s="10"/>
      <c r="E393" s="10"/>
      <c r="F393" s="10"/>
      <c r="G393" s="10"/>
      <c r="H393" s="10"/>
      <c r="I393" s="11"/>
      <c r="J393" s="29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4.75" customHeight="1" x14ac:dyDescent="0.25">
      <c r="A394" s="10"/>
      <c r="B394" s="8"/>
      <c r="C394" s="10"/>
      <c r="D394" s="10"/>
      <c r="E394" s="10"/>
      <c r="F394" s="10"/>
      <c r="G394" s="10"/>
      <c r="H394" s="10"/>
      <c r="I394" s="11"/>
      <c r="J394" s="29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4.75" customHeight="1" x14ac:dyDescent="0.25">
      <c r="A395" s="10"/>
      <c r="B395" s="8"/>
      <c r="C395" s="10"/>
      <c r="D395" s="10"/>
      <c r="E395" s="10"/>
      <c r="F395" s="10"/>
      <c r="G395" s="10"/>
      <c r="H395" s="10"/>
      <c r="I395" s="11"/>
      <c r="J395" s="29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4.75" customHeight="1" x14ac:dyDescent="0.25">
      <c r="A396" s="10"/>
      <c r="B396" s="8"/>
      <c r="C396" s="10"/>
      <c r="D396" s="10"/>
      <c r="E396" s="10"/>
      <c r="F396" s="10"/>
      <c r="G396" s="10"/>
      <c r="H396" s="10"/>
      <c r="I396" s="11"/>
      <c r="J396" s="29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4.75" customHeight="1" x14ac:dyDescent="0.25">
      <c r="A397" s="10"/>
      <c r="B397" s="8"/>
      <c r="C397" s="10"/>
      <c r="D397" s="10"/>
      <c r="E397" s="10"/>
      <c r="F397" s="10"/>
      <c r="G397" s="10"/>
      <c r="H397" s="10"/>
      <c r="I397" s="11"/>
      <c r="J397" s="29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4.75" customHeight="1" x14ac:dyDescent="0.25">
      <c r="A398" s="10"/>
      <c r="B398" s="8"/>
      <c r="C398" s="10"/>
      <c r="D398" s="10"/>
      <c r="E398" s="10"/>
      <c r="F398" s="10"/>
      <c r="G398" s="10"/>
      <c r="H398" s="10"/>
      <c r="I398" s="11"/>
      <c r="J398" s="29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4.75" customHeight="1" x14ac:dyDescent="0.25">
      <c r="A399" s="10"/>
      <c r="B399" s="8"/>
      <c r="C399" s="10"/>
      <c r="D399" s="10"/>
      <c r="E399" s="10"/>
      <c r="F399" s="10"/>
      <c r="G399" s="10"/>
      <c r="H399" s="10"/>
      <c r="I399" s="11"/>
      <c r="J399" s="29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4.75" customHeight="1" x14ac:dyDescent="0.25">
      <c r="A400" s="10"/>
      <c r="B400" s="8"/>
      <c r="C400" s="10"/>
      <c r="D400" s="10"/>
      <c r="E400" s="10"/>
      <c r="F400" s="10"/>
      <c r="G400" s="10"/>
      <c r="H400" s="10"/>
      <c r="I400" s="11"/>
      <c r="J400" s="29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4.75" customHeight="1" x14ac:dyDescent="0.25">
      <c r="A401" s="10"/>
      <c r="B401" s="8"/>
      <c r="C401" s="10"/>
      <c r="D401" s="10"/>
      <c r="E401" s="10"/>
      <c r="F401" s="10"/>
      <c r="G401" s="10"/>
      <c r="H401" s="10"/>
      <c r="I401" s="11"/>
      <c r="J401" s="29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4.75" customHeight="1" x14ac:dyDescent="0.25">
      <c r="A402" s="10"/>
      <c r="B402" s="8"/>
      <c r="C402" s="10"/>
      <c r="D402" s="10"/>
      <c r="E402" s="10"/>
      <c r="F402" s="10"/>
      <c r="G402" s="10"/>
      <c r="H402" s="10"/>
      <c r="I402" s="11"/>
      <c r="J402" s="29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4.75" customHeight="1" x14ac:dyDescent="0.25">
      <c r="A403" s="10"/>
      <c r="B403" s="8"/>
      <c r="C403" s="10"/>
      <c r="D403" s="10"/>
      <c r="E403" s="10"/>
      <c r="F403" s="10"/>
      <c r="G403" s="10"/>
      <c r="H403" s="10"/>
      <c r="I403" s="11"/>
      <c r="J403" s="29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4.75" customHeight="1" x14ac:dyDescent="0.25">
      <c r="A404" s="10"/>
      <c r="B404" s="8"/>
      <c r="C404" s="10"/>
      <c r="D404" s="10"/>
      <c r="E404" s="10"/>
      <c r="F404" s="10"/>
      <c r="G404" s="10"/>
      <c r="H404" s="10"/>
      <c r="I404" s="11"/>
      <c r="J404" s="29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4.75" customHeight="1" x14ac:dyDescent="0.25">
      <c r="A405" s="10"/>
      <c r="B405" s="8"/>
      <c r="C405" s="10"/>
      <c r="D405" s="10"/>
      <c r="E405" s="10"/>
      <c r="F405" s="10"/>
      <c r="G405" s="10"/>
      <c r="H405" s="10"/>
      <c r="I405" s="11"/>
      <c r="J405" s="29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4.75" customHeight="1" x14ac:dyDescent="0.25">
      <c r="A406" s="10"/>
      <c r="B406" s="8"/>
      <c r="C406" s="10"/>
      <c r="D406" s="10"/>
      <c r="E406" s="10"/>
      <c r="F406" s="10"/>
      <c r="G406" s="10"/>
      <c r="H406" s="10"/>
      <c r="I406" s="11"/>
      <c r="J406" s="29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4.75" customHeight="1" x14ac:dyDescent="0.25">
      <c r="A407" s="10"/>
      <c r="B407" s="8"/>
      <c r="C407" s="10"/>
      <c r="D407" s="10"/>
      <c r="E407" s="10"/>
      <c r="F407" s="10"/>
      <c r="G407" s="10"/>
      <c r="H407" s="10"/>
      <c r="I407" s="11"/>
      <c r="J407" s="29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4.75" customHeight="1" x14ac:dyDescent="0.25">
      <c r="A408" s="10"/>
      <c r="B408" s="8"/>
      <c r="C408" s="10"/>
      <c r="D408" s="10"/>
      <c r="E408" s="10"/>
      <c r="F408" s="10"/>
      <c r="G408" s="10"/>
      <c r="H408" s="10"/>
      <c r="I408" s="11"/>
      <c r="J408" s="29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4.75" customHeight="1" x14ac:dyDescent="0.25">
      <c r="A409" s="10"/>
      <c r="B409" s="8"/>
      <c r="C409" s="10"/>
      <c r="D409" s="10"/>
      <c r="E409" s="10"/>
      <c r="F409" s="10"/>
      <c r="G409" s="10"/>
      <c r="H409" s="10"/>
      <c r="I409" s="11"/>
      <c r="J409" s="29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4.75" customHeight="1" x14ac:dyDescent="0.25">
      <c r="A410" s="10"/>
      <c r="B410" s="8"/>
      <c r="C410" s="10"/>
      <c r="D410" s="10"/>
      <c r="E410" s="10"/>
      <c r="F410" s="10"/>
      <c r="G410" s="10"/>
      <c r="H410" s="10"/>
      <c r="I410" s="11"/>
      <c r="J410" s="29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4.75" customHeight="1" x14ac:dyDescent="0.25">
      <c r="A411" s="10"/>
      <c r="B411" s="8"/>
      <c r="C411" s="10"/>
      <c r="D411" s="10"/>
      <c r="E411" s="10"/>
      <c r="F411" s="10"/>
      <c r="G411" s="10"/>
      <c r="H411" s="10"/>
      <c r="I411" s="11"/>
      <c r="J411" s="29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4.75" customHeight="1" x14ac:dyDescent="0.25">
      <c r="A412" s="10"/>
      <c r="B412" s="8"/>
      <c r="C412" s="10"/>
      <c r="D412" s="10"/>
      <c r="E412" s="10"/>
      <c r="F412" s="10"/>
      <c r="G412" s="10"/>
      <c r="H412" s="10"/>
      <c r="I412" s="11"/>
      <c r="J412" s="29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4.75" customHeight="1" x14ac:dyDescent="0.25">
      <c r="A413" s="10"/>
      <c r="B413" s="8"/>
      <c r="C413" s="10"/>
      <c r="D413" s="10"/>
      <c r="E413" s="10"/>
      <c r="F413" s="10"/>
      <c r="G413" s="10"/>
      <c r="H413" s="10"/>
      <c r="I413" s="11"/>
      <c r="J413" s="29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4.75" customHeight="1" x14ac:dyDescent="0.25">
      <c r="A414" s="10"/>
      <c r="B414" s="8"/>
      <c r="C414" s="10"/>
      <c r="D414" s="10"/>
      <c r="E414" s="10"/>
      <c r="F414" s="10"/>
      <c r="G414" s="10"/>
      <c r="H414" s="10"/>
      <c r="I414" s="11"/>
      <c r="J414" s="29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4.75" customHeight="1" x14ac:dyDescent="0.25">
      <c r="A415" s="10"/>
      <c r="B415" s="8"/>
      <c r="C415" s="10"/>
      <c r="D415" s="10"/>
      <c r="E415" s="10"/>
      <c r="F415" s="10"/>
      <c r="G415" s="10"/>
      <c r="H415" s="10"/>
      <c r="I415" s="11"/>
      <c r="J415" s="29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4.75" customHeight="1" x14ac:dyDescent="0.25">
      <c r="A416" s="10"/>
      <c r="B416" s="8"/>
      <c r="C416" s="10"/>
      <c r="D416" s="10"/>
      <c r="E416" s="10"/>
      <c r="F416" s="10"/>
      <c r="G416" s="10"/>
      <c r="H416" s="10"/>
      <c r="I416" s="11"/>
      <c r="J416" s="29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4.75" customHeight="1" x14ac:dyDescent="0.25">
      <c r="A417" s="10"/>
      <c r="B417" s="8"/>
      <c r="C417" s="10"/>
      <c r="D417" s="10"/>
      <c r="E417" s="10"/>
      <c r="F417" s="10"/>
      <c r="G417" s="10"/>
      <c r="H417" s="10"/>
      <c r="I417" s="11"/>
      <c r="J417" s="29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4.75" customHeight="1" x14ac:dyDescent="0.25">
      <c r="A418" s="10"/>
      <c r="B418" s="8"/>
      <c r="C418" s="10"/>
      <c r="D418" s="10"/>
      <c r="E418" s="10"/>
      <c r="F418" s="10"/>
      <c r="G418" s="10"/>
      <c r="H418" s="10"/>
      <c r="I418" s="11"/>
      <c r="J418" s="29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4.75" customHeight="1" x14ac:dyDescent="0.25">
      <c r="A419" s="10"/>
      <c r="B419" s="8"/>
      <c r="C419" s="10"/>
      <c r="D419" s="10"/>
      <c r="E419" s="10"/>
      <c r="F419" s="10"/>
      <c r="G419" s="10"/>
      <c r="H419" s="10"/>
      <c r="I419" s="11"/>
      <c r="J419" s="29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4.75" customHeight="1" x14ac:dyDescent="0.25">
      <c r="A420" s="10"/>
      <c r="B420" s="8"/>
      <c r="C420" s="10"/>
      <c r="D420" s="10"/>
      <c r="E420" s="10"/>
      <c r="F420" s="10"/>
      <c r="G420" s="10"/>
      <c r="H420" s="10"/>
      <c r="I420" s="11"/>
      <c r="J420" s="29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4.75" customHeight="1" x14ac:dyDescent="0.25">
      <c r="A421" s="10"/>
      <c r="B421" s="8"/>
      <c r="C421" s="10"/>
      <c r="D421" s="10"/>
      <c r="E421" s="10"/>
      <c r="F421" s="10"/>
      <c r="G421" s="10"/>
      <c r="H421" s="10"/>
      <c r="I421" s="11"/>
      <c r="J421" s="29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4.75" customHeight="1" x14ac:dyDescent="0.25">
      <c r="A422" s="10"/>
      <c r="B422" s="8"/>
      <c r="C422" s="10"/>
      <c r="D422" s="10"/>
      <c r="E422" s="10"/>
      <c r="F422" s="10"/>
      <c r="G422" s="10"/>
      <c r="H422" s="10"/>
      <c r="I422" s="11"/>
      <c r="J422" s="29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4.75" customHeight="1" x14ac:dyDescent="0.25">
      <c r="A423" s="10"/>
      <c r="B423" s="8"/>
      <c r="C423" s="10"/>
      <c r="D423" s="10"/>
      <c r="E423" s="10"/>
      <c r="F423" s="10"/>
      <c r="G423" s="10"/>
      <c r="H423" s="10"/>
      <c r="I423" s="11"/>
      <c r="J423" s="29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4.75" customHeight="1" x14ac:dyDescent="0.25">
      <c r="A424" s="10"/>
      <c r="B424" s="8"/>
      <c r="C424" s="10"/>
      <c r="D424" s="10"/>
      <c r="E424" s="10"/>
      <c r="F424" s="10"/>
      <c r="G424" s="10"/>
      <c r="H424" s="10"/>
      <c r="I424" s="11"/>
      <c r="J424" s="29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4.75" customHeight="1" x14ac:dyDescent="0.25">
      <c r="A425" s="10"/>
      <c r="B425" s="8"/>
      <c r="C425" s="10"/>
      <c r="D425" s="10"/>
      <c r="E425" s="10"/>
      <c r="F425" s="10"/>
      <c r="G425" s="10"/>
      <c r="H425" s="10"/>
      <c r="I425" s="11"/>
      <c r="J425" s="29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4.75" customHeight="1" x14ac:dyDescent="0.25">
      <c r="A426" s="10"/>
      <c r="B426" s="8"/>
      <c r="C426" s="10"/>
      <c r="D426" s="10"/>
      <c r="E426" s="10"/>
      <c r="F426" s="10"/>
      <c r="G426" s="10"/>
      <c r="H426" s="10"/>
      <c r="I426" s="11"/>
      <c r="J426" s="29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4.75" customHeight="1" x14ac:dyDescent="0.25">
      <c r="A427" s="10"/>
      <c r="B427" s="8"/>
      <c r="C427" s="10"/>
      <c r="D427" s="10"/>
      <c r="E427" s="10"/>
      <c r="F427" s="10"/>
      <c r="G427" s="10"/>
      <c r="H427" s="10"/>
      <c r="I427" s="11"/>
      <c r="J427" s="29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4.75" customHeight="1" x14ac:dyDescent="0.25">
      <c r="A428" s="10"/>
      <c r="B428" s="8"/>
      <c r="C428" s="10"/>
      <c r="D428" s="10"/>
      <c r="E428" s="10"/>
      <c r="F428" s="10"/>
      <c r="G428" s="10"/>
      <c r="H428" s="10"/>
      <c r="I428" s="11"/>
      <c r="J428" s="29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4.75" customHeight="1" x14ac:dyDescent="0.25">
      <c r="A429" s="10"/>
      <c r="B429" s="8"/>
      <c r="C429" s="10"/>
      <c r="D429" s="10"/>
      <c r="E429" s="10"/>
      <c r="F429" s="10"/>
      <c r="G429" s="10"/>
      <c r="H429" s="10"/>
      <c r="I429" s="11"/>
      <c r="J429" s="29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4.75" customHeight="1" x14ac:dyDescent="0.25">
      <c r="A430" s="10"/>
      <c r="B430" s="8"/>
      <c r="C430" s="10"/>
      <c r="D430" s="10"/>
      <c r="E430" s="10"/>
      <c r="F430" s="10"/>
      <c r="G430" s="10"/>
      <c r="H430" s="10"/>
      <c r="I430" s="11"/>
      <c r="J430" s="29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4.75" customHeight="1" x14ac:dyDescent="0.25">
      <c r="A431" s="10"/>
      <c r="B431" s="8"/>
      <c r="C431" s="10"/>
      <c r="D431" s="10"/>
      <c r="E431" s="10"/>
      <c r="F431" s="10"/>
      <c r="G431" s="10"/>
      <c r="H431" s="10"/>
      <c r="I431" s="11"/>
      <c r="J431" s="29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4.75" customHeight="1" x14ac:dyDescent="0.25">
      <c r="A432" s="10"/>
      <c r="B432" s="8"/>
      <c r="C432" s="10"/>
      <c r="D432" s="10"/>
      <c r="E432" s="10"/>
      <c r="F432" s="10"/>
      <c r="G432" s="10"/>
      <c r="H432" s="10"/>
      <c r="I432" s="11"/>
      <c r="J432" s="29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4.75" customHeight="1" x14ac:dyDescent="0.25">
      <c r="A433" s="10"/>
      <c r="B433" s="8"/>
      <c r="C433" s="10"/>
      <c r="D433" s="10"/>
      <c r="E433" s="10"/>
      <c r="F433" s="10"/>
      <c r="G433" s="10"/>
      <c r="H433" s="10"/>
      <c r="I433" s="11"/>
      <c r="J433" s="29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4.75" customHeight="1" x14ac:dyDescent="0.25">
      <c r="A434" s="10"/>
      <c r="B434" s="8"/>
      <c r="C434" s="10"/>
      <c r="D434" s="10"/>
      <c r="E434" s="10"/>
      <c r="F434" s="10"/>
      <c r="G434" s="10"/>
      <c r="H434" s="10"/>
      <c r="I434" s="11"/>
      <c r="J434" s="29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4.75" customHeight="1" x14ac:dyDescent="0.25">
      <c r="A435" s="10"/>
      <c r="B435" s="8"/>
      <c r="C435" s="10"/>
      <c r="D435" s="10"/>
      <c r="E435" s="10"/>
      <c r="F435" s="10"/>
      <c r="G435" s="10"/>
      <c r="H435" s="10"/>
      <c r="I435" s="11"/>
      <c r="J435" s="29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4.75" customHeight="1" x14ac:dyDescent="0.25">
      <c r="A436" s="10"/>
      <c r="B436" s="8"/>
      <c r="C436" s="10"/>
      <c r="D436" s="10"/>
      <c r="E436" s="10"/>
      <c r="F436" s="10"/>
      <c r="G436" s="10"/>
      <c r="H436" s="10"/>
      <c r="I436" s="11"/>
      <c r="J436" s="29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4.75" customHeight="1" x14ac:dyDescent="0.25">
      <c r="A437" s="10"/>
      <c r="B437" s="8"/>
      <c r="C437" s="10"/>
      <c r="D437" s="10"/>
      <c r="E437" s="10"/>
      <c r="F437" s="10"/>
      <c r="G437" s="10"/>
      <c r="H437" s="10"/>
      <c r="I437" s="11"/>
      <c r="J437" s="29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4.75" customHeight="1" x14ac:dyDescent="0.25">
      <c r="A438" s="10"/>
      <c r="B438" s="8"/>
      <c r="C438" s="10"/>
      <c r="D438" s="10"/>
      <c r="E438" s="10"/>
      <c r="F438" s="10"/>
      <c r="G438" s="10"/>
      <c r="H438" s="10"/>
      <c r="I438" s="11"/>
      <c r="J438" s="29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4.75" customHeight="1" x14ac:dyDescent="0.25">
      <c r="A439" s="10"/>
      <c r="B439" s="8"/>
      <c r="C439" s="10"/>
      <c r="D439" s="10"/>
      <c r="E439" s="10"/>
      <c r="F439" s="10"/>
      <c r="G439" s="10"/>
      <c r="H439" s="10"/>
      <c r="I439" s="11"/>
      <c r="J439" s="29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4.75" customHeight="1" x14ac:dyDescent="0.25">
      <c r="A440" s="10"/>
      <c r="B440" s="8"/>
      <c r="C440" s="10"/>
      <c r="D440" s="10"/>
      <c r="E440" s="10"/>
      <c r="F440" s="10"/>
      <c r="G440" s="10"/>
      <c r="H440" s="10"/>
      <c r="I440" s="11"/>
      <c r="J440" s="29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4.75" customHeight="1" x14ac:dyDescent="0.25">
      <c r="A441" s="10"/>
      <c r="B441" s="8"/>
      <c r="C441" s="10"/>
      <c r="D441" s="10"/>
      <c r="E441" s="10"/>
      <c r="F441" s="10"/>
      <c r="G441" s="10"/>
      <c r="H441" s="10"/>
      <c r="I441" s="11"/>
      <c r="J441" s="29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4.75" customHeight="1" x14ac:dyDescent="0.25">
      <c r="A442" s="10"/>
      <c r="B442" s="8"/>
      <c r="C442" s="10"/>
      <c r="D442" s="10"/>
      <c r="E442" s="10"/>
      <c r="F442" s="10"/>
      <c r="G442" s="10"/>
      <c r="H442" s="10"/>
      <c r="I442" s="11"/>
      <c r="J442" s="29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4.75" customHeight="1" x14ac:dyDescent="0.25">
      <c r="A443" s="10"/>
      <c r="B443" s="8"/>
      <c r="C443" s="10"/>
      <c r="D443" s="10"/>
      <c r="E443" s="10"/>
      <c r="F443" s="10"/>
      <c r="G443" s="10"/>
      <c r="H443" s="10"/>
      <c r="I443" s="11"/>
      <c r="J443" s="29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4.75" customHeight="1" x14ac:dyDescent="0.25">
      <c r="A444" s="10"/>
      <c r="B444" s="8"/>
      <c r="C444" s="10"/>
      <c r="D444" s="10"/>
      <c r="E444" s="10"/>
      <c r="F444" s="10"/>
      <c r="G444" s="10"/>
      <c r="H444" s="10"/>
      <c r="I444" s="11"/>
      <c r="J444" s="29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4.75" customHeight="1" x14ac:dyDescent="0.25">
      <c r="A445" s="10"/>
      <c r="B445" s="8"/>
      <c r="C445" s="10"/>
      <c r="D445" s="10"/>
      <c r="E445" s="10"/>
      <c r="F445" s="10"/>
      <c r="G445" s="10"/>
      <c r="H445" s="10"/>
      <c r="I445" s="11"/>
      <c r="J445" s="29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4.75" customHeight="1" x14ac:dyDescent="0.25">
      <c r="A446" s="10"/>
      <c r="B446" s="8"/>
      <c r="C446" s="10"/>
      <c r="D446" s="10"/>
      <c r="E446" s="10"/>
      <c r="F446" s="10"/>
      <c r="G446" s="10"/>
      <c r="H446" s="10"/>
      <c r="I446" s="11"/>
      <c r="J446" s="29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4.75" customHeight="1" x14ac:dyDescent="0.25">
      <c r="A447" s="10"/>
      <c r="B447" s="8"/>
      <c r="C447" s="10"/>
      <c r="D447" s="10"/>
      <c r="E447" s="10"/>
      <c r="F447" s="10"/>
      <c r="G447" s="10"/>
      <c r="H447" s="10"/>
      <c r="I447" s="11"/>
      <c r="J447" s="29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4.75" customHeight="1" x14ac:dyDescent="0.25">
      <c r="A448" s="10"/>
      <c r="B448" s="8"/>
      <c r="C448" s="10"/>
      <c r="D448" s="10"/>
      <c r="E448" s="10"/>
      <c r="F448" s="10"/>
      <c r="G448" s="10"/>
      <c r="H448" s="10"/>
      <c r="I448" s="11"/>
      <c r="J448" s="29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4.75" customHeight="1" x14ac:dyDescent="0.25">
      <c r="A449" s="10"/>
      <c r="B449" s="8"/>
      <c r="C449" s="10"/>
      <c r="D449" s="10"/>
      <c r="E449" s="10"/>
      <c r="F449" s="10"/>
      <c r="G449" s="10"/>
      <c r="H449" s="10"/>
      <c r="I449" s="11"/>
      <c r="J449" s="29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4.75" customHeight="1" x14ac:dyDescent="0.25">
      <c r="A450" s="10"/>
      <c r="B450" s="8"/>
      <c r="C450" s="10"/>
      <c r="D450" s="10"/>
      <c r="E450" s="10"/>
      <c r="F450" s="10"/>
      <c r="G450" s="10"/>
      <c r="H450" s="10"/>
      <c r="I450" s="11"/>
      <c r="J450" s="29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4.75" customHeight="1" x14ac:dyDescent="0.25">
      <c r="A451" s="10"/>
      <c r="B451" s="8"/>
      <c r="C451" s="10"/>
      <c r="D451" s="10"/>
      <c r="E451" s="10"/>
      <c r="F451" s="10"/>
      <c r="G451" s="10"/>
      <c r="H451" s="10"/>
      <c r="I451" s="11"/>
      <c r="J451" s="29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4.75" customHeight="1" x14ac:dyDescent="0.25">
      <c r="A452" s="10"/>
      <c r="B452" s="8"/>
      <c r="C452" s="10"/>
      <c r="D452" s="10"/>
      <c r="E452" s="10"/>
      <c r="F452" s="10"/>
      <c r="G452" s="10"/>
      <c r="H452" s="10"/>
      <c r="I452" s="11"/>
      <c r="J452" s="29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4.75" customHeight="1" x14ac:dyDescent="0.25">
      <c r="A453" s="10"/>
      <c r="B453" s="8"/>
      <c r="C453" s="10"/>
      <c r="D453" s="10"/>
      <c r="E453" s="10"/>
      <c r="F453" s="10"/>
      <c r="G453" s="10"/>
      <c r="H453" s="10"/>
      <c r="I453" s="11"/>
      <c r="J453" s="29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4.75" customHeight="1" x14ac:dyDescent="0.25">
      <c r="A454" s="10"/>
      <c r="B454" s="8"/>
      <c r="C454" s="10"/>
      <c r="D454" s="10"/>
      <c r="E454" s="10"/>
      <c r="F454" s="10"/>
      <c r="G454" s="10"/>
      <c r="H454" s="10"/>
      <c r="I454" s="11"/>
      <c r="J454" s="29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4.75" customHeight="1" x14ac:dyDescent="0.25">
      <c r="A455" s="10"/>
      <c r="B455" s="8"/>
      <c r="C455" s="10"/>
      <c r="D455" s="10"/>
      <c r="E455" s="10"/>
      <c r="F455" s="10"/>
      <c r="G455" s="10"/>
      <c r="H455" s="10"/>
      <c r="I455" s="11"/>
      <c r="J455" s="29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4.75" customHeight="1" x14ac:dyDescent="0.25">
      <c r="A456" s="10"/>
      <c r="B456" s="8"/>
      <c r="C456" s="10"/>
      <c r="D456" s="10"/>
      <c r="E456" s="10"/>
      <c r="F456" s="10"/>
      <c r="G456" s="10"/>
      <c r="H456" s="10"/>
      <c r="I456" s="11"/>
      <c r="J456" s="29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4.75" customHeight="1" x14ac:dyDescent="0.25">
      <c r="A457" s="10"/>
      <c r="B457" s="8"/>
      <c r="C457" s="10"/>
      <c r="D457" s="10"/>
      <c r="E457" s="10"/>
      <c r="F457" s="10"/>
      <c r="G457" s="10"/>
      <c r="H457" s="10"/>
      <c r="I457" s="11"/>
      <c r="J457" s="29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4.75" customHeight="1" x14ac:dyDescent="0.25">
      <c r="A458" s="10"/>
      <c r="B458" s="8"/>
      <c r="C458" s="10"/>
      <c r="D458" s="10"/>
      <c r="E458" s="10"/>
      <c r="F458" s="10"/>
      <c r="G458" s="10"/>
      <c r="H458" s="10"/>
      <c r="I458" s="11"/>
      <c r="J458" s="29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4.75" customHeight="1" x14ac:dyDescent="0.25">
      <c r="A459" s="10"/>
      <c r="B459" s="8"/>
      <c r="C459" s="10"/>
      <c r="D459" s="10"/>
      <c r="E459" s="10"/>
      <c r="F459" s="10"/>
      <c r="G459" s="10"/>
      <c r="H459" s="10"/>
      <c r="I459" s="11"/>
      <c r="J459" s="29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4.75" customHeight="1" x14ac:dyDescent="0.25">
      <c r="A460" s="10"/>
      <c r="B460" s="8"/>
      <c r="C460" s="10"/>
      <c r="D460" s="10"/>
      <c r="E460" s="10"/>
      <c r="F460" s="10"/>
      <c r="G460" s="10"/>
      <c r="H460" s="10"/>
      <c r="I460" s="11"/>
      <c r="J460" s="29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4.75" customHeight="1" x14ac:dyDescent="0.25">
      <c r="A461" s="10"/>
      <c r="B461" s="8"/>
      <c r="C461" s="10"/>
      <c r="D461" s="10"/>
      <c r="E461" s="10"/>
      <c r="F461" s="10"/>
      <c r="G461" s="10"/>
      <c r="H461" s="10"/>
      <c r="I461" s="11"/>
      <c r="J461" s="29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4.75" customHeight="1" x14ac:dyDescent="0.25">
      <c r="A462" s="10"/>
      <c r="B462" s="8"/>
      <c r="C462" s="10"/>
      <c r="D462" s="10"/>
      <c r="E462" s="10"/>
      <c r="F462" s="10"/>
      <c r="G462" s="10"/>
      <c r="H462" s="10"/>
      <c r="I462" s="11"/>
      <c r="J462" s="29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4.75" customHeight="1" x14ac:dyDescent="0.25">
      <c r="A463" s="10"/>
      <c r="B463" s="8"/>
      <c r="C463" s="10"/>
      <c r="D463" s="10"/>
      <c r="E463" s="10"/>
      <c r="F463" s="10"/>
      <c r="G463" s="10"/>
      <c r="H463" s="10"/>
      <c r="I463" s="11"/>
      <c r="J463" s="29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4.75" customHeight="1" x14ac:dyDescent="0.25">
      <c r="A464" s="10"/>
      <c r="B464" s="8"/>
      <c r="C464" s="10"/>
      <c r="D464" s="10"/>
      <c r="E464" s="10"/>
      <c r="F464" s="10"/>
      <c r="G464" s="10"/>
      <c r="H464" s="10"/>
      <c r="I464" s="11"/>
      <c r="J464" s="29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4.75" customHeight="1" x14ac:dyDescent="0.25">
      <c r="A465" s="10"/>
      <c r="B465" s="8"/>
      <c r="C465" s="10"/>
      <c r="D465" s="10"/>
      <c r="E465" s="10"/>
      <c r="F465" s="10"/>
      <c r="G465" s="10"/>
      <c r="H465" s="10"/>
      <c r="I465" s="11"/>
      <c r="J465" s="29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4.75" customHeight="1" x14ac:dyDescent="0.25">
      <c r="A466" s="10"/>
      <c r="B466" s="8"/>
      <c r="C466" s="10"/>
      <c r="D466" s="10"/>
      <c r="E466" s="10"/>
      <c r="F466" s="10"/>
      <c r="G466" s="10"/>
      <c r="H466" s="10"/>
      <c r="I466" s="11"/>
      <c r="J466" s="29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4.75" customHeight="1" x14ac:dyDescent="0.25">
      <c r="A467" s="10"/>
      <c r="B467" s="8"/>
      <c r="C467" s="10"/>
      <c r="D467" s="10"/>
      <c r="E467" s="10"/>
      <c r="F467" s="10"/>
      <c r="G467" s="10"/>
      <c r="H467" s="10"/>
      <c r="I467" s="11"/>
      <c r="J467" s="29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4.75" customHeight="1" x14ac:dyDescent="0.25">
      <c r="A468" s="10"/>
      <c r="B468" s="8"/>
      <c r="C468" s="10"/>
      <c r="D468" s="10"/>
      <c r="E468" s="10"/>
      <c r="F468" s="10"/>
      <c r="G468" s="10"/>
      <c r="H468" s="10"/>
      <c r="I468" s="11"/>
      <c r="J468" s="29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4.75" customHeight="1" x14ac:dyDescent="0.25">
      <c r="A469" s="10"/>
      <c r="B469" s="8"/>
      <c r="C469" s="10"/>
      <c r="D469" s="10"/>
      <c r="E469" s="10"/>
      <c r="F469" s="10"/>
      <c r="G469" s="10"/>
      <c r="H469" s="10"/>
      <c r="I469" s="11"/>
      <c r="J469" s="29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4.75" customHeight="1" x14ac:dyDescent="0.25">
      <c r="A470" s="10"/>
      <c r="B470" s="8"/>
      <c r="C470" s="10"/>
      <c r="D470" s="10"/>
      <c r="E470" s="10"/>
      <c r="F470" s="10"/>
      <c r="G470" s="10"/>
      <c r="H470" s="10"/>
      <c r="I470" s="11"/>
      <c r="J470" s="29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4.75" customHeight="1" x14ac:dyDescent="0.25">
      <c r="A471" s="10"/>
      <c r="B471" s="8"/>
      <c r="C471" s="10"/>
      <c r="D471" s="10"/>
      <c r="E471" s="10"/>
      <c r="F471" s="10"/>
      <c r="G471" s="10"/>
      <c r="H471" s="10"/>
      <c r="I471" s="11"/>
      <c r="J471" s="29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4.75" customHeight="1" x14ac:dyDescent="0.25">
      <c r="A472" s="10"/>
      <c r="B472" s="8"/>
      <c r="C472" s="10"/>
      <c r="D472" s="10"/>
      <c r="E472" s="10"/>
      <c r="F472" s="10"/>
      <c r="G472" s="10"/>
      <c r="H472" s="10"/>
      <c r="I472" s="11"/>
      <c r="J472" s="29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4.75" customHeight="1" x14ac:dyDescent="0.25">
      <c r="A473" s="10"/>
      <c r="B473" s="8"/>
      <c r="C473" s="10"/>
      <c r="D473" s="10"/>
      <c r="E473" s="10"/>
      <c r="F473" s="10"/>
      <c r="G473" s="10"/>
      <c r="H473" s="10"/>
      <c r="I473" s="11"/>
      <c r="J473" s="29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4.75" customHeight="1" x14ac:dyDescent="0.25">
      <c r="A474" s="10"/>
      <c r="B474" s="8"/>
      <c r="C474" s="10"/>
      <c r="D474" s="10"/>
      <c r="E474" s="10"/>
      <c r="F474" s="10"/>
      <c r="G474" s="10"/>
      <c r="H474" s="10"/>
      <c r="I474" s="11"/>
      <c r="J474" s="29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4.75" customHeight="1" x14ac:dyDescent="0.25">
      <c r="A475" s="10"/>
      <c r="B475" s="8"/>
      <c r="C475" s="10"/>
      <c r="D475" s="10"/>
      <c r="E475" s="10"/>
      <c r="F475" s="10"/>
      <c r="G475" s="10"/>
      <c r="H475" s="10"/>
      <c r="I475" s="11"/>
      <c r="J475" s="29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4.75" customHeight="1" x14ac:dyDescent="0.25">
      <c r="A476" s="10"/>
      <c r="B476" s="8"/>
      <c r="C476" s="10"/>
      <c r="D476" s="10"/>
      <c r="E476" s="10"/>
      <c r="F476" s="10"/>
      <c r="G476" s="10"/>
      <c r="H476" s="10"/>
      <c r="I476" s="11"/>
      <c r="J476" s="29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4.75" customHeight="1" x14ac:dyDescent="0.25">
      <c r="A477" s="10"/>
      <c r="B477" s="8"/>
      <c r="C477" s="10"/>
      <c r="D477" s="10"/>
      <c r="E477" s="10"/>
      <c r="F477" s="10"/>
      <c r="G477" s="10"/>
      <c r="H477" s="10"/>
      <c r="I477" s="11"/>
      <c r="J477" s="29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4.75" customHeight="1" x14ac:dyDescent="0.25">
      <c r="A478" s="10"/>
      <c r="B478" s="8"/>
      <c r="C478" s="10"/>
      <c r="D478" s="10"/>
      <c r="E478" s="10"/>
      <c r="F478" s="10"/>
      <c r="G478" s="10"/>
      <c r="H478" s="10"/>
      <c r="I478" s="11"/>
      <c r="J478" s="29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4.75" customHeight="1" x14ac:dyDescent="0.25">
      <c r="A479" s="10"/>
      <c r="B479" s="8"/>
      <c r="C479" s="10"/>
      <c r="D479" s="10"/>
      <c r="E479" s="10"/>
      <c r="F479" s="10"/>
      <c r="G479" s="10"/>
      <c r="H479" s="10"/>
      <c r="I479" s="11"/>
      <c r="J479" s="29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4.75" customHeight="1" x14ac:dyDescent="0.25">
      <c r="A480" s="10"/>
      <c r="B480" s="8"/>
      <c r="C480" s="10"/>
      <c r="D480" s="10"/>
      <c r="E480" s="10"/>
      <c r="F480" s="10"/>
      <c r="G480" s="10"/>
      <c r="H480" s="10"/>
      <c r="I480" s="11"/>
      <c r="J480" s="29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4.75" customHeight="1" x14ac:dyDescent="0.25">
      <c r="A481" s="10"/>
      <c r="B481" s="8"/>
      <c r="C481" s="10"/>
      <c r="D481" s="10"/>
      <c r="E481" s="10"/>
      <c r="F481" s="10"/>
      <c r="G481" s="10"/>
      <c r="H481" s="10"/>
      <c r="I481" s="11"/>
      <c r="J481" s="29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4.75" customHeight="1" x14ac:dyDescent="0.25">
      <c r="A482" s="10"/>
      <c r="B482" s="8"/>
      <c r="C482" s="10"/>
      <c r="D482" s="10"/>
      <c r="E482" s="10"/>
      <c r="F482" s="10"/>
      <c r="G482" s="10"/>
      <c r="H482" s="10"/>
      <c r="I482" s="11"/>
      <c r="J482" s="29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4.75" customHeight="1" x14ac:dyDescent="0.25">
      <c r="A483" s="10"/>
      <c r="B483" s="8"/>
      <c r="C483" s="10"/>
      <c r="D483" s="10"/>
      <c r="E483" s="10"/>
      <c r="F483" s="10"/>
      <c r="G483" s="10"/>
      <c r="H483" s="10"/>
      <c r="I483" s="11"/>
      <c r="J483" s="29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4.75" customHeight="1" x14ac:dyDescent="0.25">
      <c r="A484" s="10"/>
      <c r="B484" s="8"/>
      <c r="C484" s="10"/>
      <c r="D484" s="10"/>
      <c r="E484" s="10"/>
      <c r="F484" s="10"/>
      <c r="G484" s="10"/>
      <c r="H484" s="10"/>
      <c r="I484" s="11"/>
      <c r="J484" s="29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4.75" customHeight="1" x14ac:dyDescent="0.25">
      <c r="A485" s="10"/>
      <c r="B485" s="8"/>
      <c r="C485" s="10"/>
      <c r="D485" s="10"/>
      <c r="E485" s="10"/>
      <c r="F485" s="10"/>
      <c r="G485" s="10"/>
      <c r="H485" s="10"/>
      <c r="I485" s="11"/>
      <c r="J485" s="29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4.75" customHeight="1" x14ac:dyDescent="0.25">
      <c r="A486" s="10"/>
      <c r="B486" s="8"/>
      <c r="C486" s="10"/>
      <c r="D486" s="10"/>
      <c r="E486" s="10"/>
      <c r="F486" s="10"/>
      <c r="G486" s="10"/>
      <c r="H486" s="10"/>
      <c r="I486" s="11"/>
      <c r="J486" s="29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4.75" customHeight="1" x14ac:dyDescent="0.25">
      <c r="A487" s="10"/>
      <c r="B487" s="8"/>
      <c r="C487" s="10"/>
      <c r="D487" s="10"/>
      <c r="E487" s="10"/>
      <c r="F487" s="10"/>
      <c r="G487" s="10"/>
      <c r="H487" s="10"/>
      <c r="I487" s="11"/>
      <c r="J487" s="29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4.75" customHeight="1" x14ac:dyDescent="0.25">
      <c r="A488" s="10"/>
      <c r="B488" s="8"/>
      <c r="C488" s="10"/>
      <c r="D488" s="10"/>
      <c r="E488" s="10"/>
      <c r="F488" s="10"/>
      <c r="G488" s="10"/>
      <c r="H488" s="10"/>
      <c r="I488" s="11"/>
      <c r="J488" s="29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4.75" customHeight="1" x14ac:dyDescent="0.25">
      <c r="A489" s="10"/>
      <c r="B489" s="8"/>
      <c r="C489" s="10"/>
      <c r="D489" s="10"/>
      <c r="E489" s="10"/>
      <c r="F489" s="10"/>
      <c r="G489" s="10"/>
      <c r="H489" s="10"/>
      <c r="I489" s="11"/>
      <c r="J489" s="29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4.75" customHeight="1" x14ac:dyDescent="0.25">
      <c r="A490" s="10"/>
      <c r="B490" s="8"/>
      <c r="C490" s="10"/>
      <c r="D490" s="10"/>
      <c r="E490" s="10"/>
      <c r="F490" s="10"/>
      <c r="G490" s="10"/>
      <c r="H490" s="10"/>
      <c r="I490" s="11"/>
      <c r="J490" s="29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4.75" customHeight="1" x14ac:dyDescent="0.25">
      <c r="A491" s="10"/>
      <c r="B491" s="8"/>
      <c r="C491" s="10"/>
      <c r="D491" s="10"/>
      <c r="E491" s="10"/>
      <c r="F491" s="10"/>
      <c r="G491" s="10"/>
      <c r="H491" s="10"/>
      <c r="I491" s="11"/>
      <c r="J491" s="29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4.75" customHeight="1" x14ac:dyDescent="0.25">
      <c r="A492" s="10"/>
      <c r="B492" s="8"/>
      <c r="C492" s="10"/>
      <c r="D492" s="10"/>
      <c r="E492" s="10"/>
      <c r="F492" s="10"/>
      <c r="G492" s="10"/>
      <c r="H492" s="10"/>
      <c r="I492" s="11"/>
      <c r="J492" s="29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4.75" customHeight="1" x14ac:dyDescent="0.25">
      <c r="A493" s="10"/>
      <c r="B493" s="8"/>
      <c r="C493" s="10"/>
      <c r="D493" s="10"/>
      <c r="E493" s="10"/>
      <c r="F493" s="10"/>
      <c r="G493" s="10"/>
      <c r="H493" s="10"/>
      <c r="I493" s="11"/>
      <c r="J493" s="29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4.75" customHeight="1" x14ac:dyDescent="0.25">
      <c r="A494" s="10"/>
      <c r="B494" s="8"/>
      <c r="C494" s="10"/>
      <c r="D494" s="10"/>
      <c r="E494" s="10"/>
      <c r="F494" s="10"/>
      <c r="G494" s="10"/>
      <c r="H494" s="10"/>
      <c r="I494" s="11"/>
      <c r="J494" s="29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4.75" customHeight="1" x14ac:dyDescent="0.25">
      <c r="A495" s="10"/>
      <c r="B495" s="8"/>
      <c r="C495" s="10"/>
      <c r="D495" s="10"/>
      <c r="E495" s="10"/>
      <c r="F495" s="10"/>
      <c r="G495" s="10"/>
      <c r="H495" s="10"/>
      <c r="I495" s="11"/>
      <c r="J495" s="29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4.75" customHeight="1" x14ac:dyDescent="0.25">
      <c r="A496" s="10"/>
      <c r="B496" s="8"/>
      <c r="C496" s="10"/>
      <c r="D496" s="10"/>
      <c r="E496" s="10"/>
      <c r="F496" s="10"/>
      <c r="G496" s="10"/>
      <c r="H496" s="10"/>
      <c r="I496" s="11"/>
      <c r="J496" s="29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4.75" customHeight="1" x14ac:dyDescent="0.25">
      <c r="A497" s="10"/>
      <c r="B497" s="8"/>
      <c r="C497" s="10"/>
      <c r="D497" s="10"/>
      <c r="E497" s="10"/>
      <c r="F497" s="10"/>
      <c r="G497" s="10"/>
      <c r="H497" s="10"/>
      <c r="I497" s="11"/>
      <c r="J497" s="29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4.75" customHeight="1" x14ac:dyDescent="0.25">
      <c r="A498" s="10"/>
      <c r="B498" s="8"/>
      <c r="C498" s="10"/>
      <c r="D498" s="10"/>
      <c r="E498" s="10"/>
      <c r="F498" s="10"/>
      <c r="G498" s="10"/>
      <c r="H498" s="10"/>
      <c r="I498" s="11"/>
      <c r="J498" s="29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4.75" customHeight="1" x14ac:dyDescent="0.25">
      <c r="A499" s="10"/>
      <c r="B499" s="8"/>
      <c r="C499" s="10"/>
      <c r="D499" s="10"/>
      <c r="E499" s="10"/>
      <c r="F499" s="10"/>
      <c r="G499" s="10"/>
      <c r="H499" s="10"/>
      <c r="I499" s="11"/>
      <c r="J499" s="29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4.75" customHeight="1" x14ac:dyDescent="0.25">
      <c r="A500" s="10"/>
      <c r="B500" s="8"/>
      <c r="C500" s="10"/>
      <c r="D500" s="10"/>
      <c r="E500" s="10"/>
      <c r="F500" s="10"/>
      <c r="G500" s="10"/>
      <c r="H500" s="10"/>
      <c r="I500" s="11"/>
      <c r="J500" s="29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4.75" customHeight="1" x14ac:dyDescent="0.25">
      <c r="A501" s="10"/>
      <c r="B501" s="8"/>
      <c r="C501" s="10"/>
      <c r="D501" s="10"/>
      <c r="E501" s="10"/>
      <c r="F501" s="10"/>
      <c r="G501" s="10"/>
      <c r="H501" s="10"/>
      <c r="I501" s="11"/>
      <c r="J501" s="29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4.75" customHeight="1" x14ac:dyDescent="0.25">
      <c r="A502" s="10"/>
      <c r="B502" s="8"/>
      <c r="C502" s="10"/>
      <c r="D502" s="10"/>
      <c r="E502" s="10"/>
      <c r="F502" s="10"/>
      <c r="G502" s="10"/>
      <c r="H502" s="10"/>
      <c r="I502" s="11"/>
      <c r="J502" s="29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4.75" customHeight="1" x14ac:dyDescent="0.25">
      <c r="A503" s="10"/>
      <c r="B503" s="8"/>
      <c r="C503" s="10"/>
      <c r="D503" s="10"/>
      <c r="E503" s="10"/>
      <c r="F503" s="10"/>
      <c r="G503" s="10"/>
      <c r="H503" s="10"/>
      <c r="I503" s="11"/>
      <c r="J503" s="29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4.75" customHeight="1" x14ac:dyDescent="0.25">
      <c r="A504" s="10"/>
      <c r="B504" s="8"/>
      <c r="C504" s="10"/>
      <c r="D504" s="10"/>
      <c r="E504" s="10"/>
      <c r="F504" s="10"/>
      <c r="G504" s="10"/>
      <c r="H504" s="10"/>
      <c r="I504" s="11"/>
      <c r="J504" s="29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4.75" customHeight="1" x14ac:dyDescent="0.25">
      <c r="A505" s="10"/>
      <c r="B505" s="8"/>
      <c r="C505" s="10"/>
      <c r="D505" s="10"/>
      <c r="E505" s="10"/>
      <c r="F505" s="10"/>
      <c r="G505" s="10"/>
      <c r="H505" s="10"/>
      <c r="I505" s="11"/>
      <c r="J505" s="29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4.75" customHeight="1" x14ac:dyDescent="0.25">
      <c r="A506" s="10"/>
      <c r="B506" s="8"/>
      <c r="C506" s="10"/>
      <c r="D506" s="10"/>
      <c r="E506" s="10"/>
      <c r="F506" s="10"/>
      <c r="G506" s="10"/>
      <c r="H506" s="10"/>
      <c r="I506" s="11"/>
      <c r="J506" s="29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4.75" customHeight="1" x14ac:dyDescent="0.25">
      <c r="A507" s="10"/>
      <c r="B507" s="8"/>
      <c r="C507" s="10"/>
      <c r="D507" s="10"/>
      <c r="E507" s="10"/>
      <c r="F507" s="10"/>
      <c r="G507" s="10"/>
      <c r="H507" s="10"/>
      <c r="I507" s="11"/>
      <c r="J507" s="29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4.75" customHeight="1" x14ac:dyDescent="0.25">
      <c r="A508" s="10"/>
      <c r="B508" s="8"/>
      <c r="C508" s="10"/>
      <c r="D508" s="10"/>
      <c r="E508" s="10"/>
      <c r="F508" s="10"/>
      <c r="G508" s="10"/>
      <c r="H508" s="10"/>
      <c r="I508" s="11"/>
      <c r="J508" s="29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4.75" customHeight="1" x14ac:dyDescent="0.25">
      <c r="A509" s="10"/>
      <c r="B509" s="8"/>
      <c r="C509" s="10"/>
      <c r="D509" s="10"/>
      <c r="E509" s="10"/>
      <c r="F509" s="10"/>
      <c r="G509" s="10"/>
      <c r="H509" s="10"/>
      <c r="I509" s="11"/>
      <c r="J509" s="29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4.75" customHeight="1" x14ac:dyDescent="0.25">
      <c r="A510" s="10"/>
      <c r="B510" s="8"/>
      <c r="C510" s="10"/>
      <c r="D510" s="10"/>
      <c r="E510" s="10"/>
      <c r="F510" s="10"/>
      <c r="G510" s="10"/>
      <c r="H510" s="10"/>
      <c r="I510" s="11"/>
      <c r="J510" s="29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4.75" customHeight="1" x14ac:dyDescent="0.25">
      <c r="A511" s="10"/>
      <c r="B511" s="8"/>
      <c r="C511" s="10"/>
      <c r="D511" s="10"/>
      <c r="E511" s="10"/>
      <c r="F511" s="10"/>
      <c r="G511" s="10"/>
      <c r="H511" s="10"/>
      <c r="I511" s="11"/>
      <c r="J511" s="29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4.75" customHeight="1" x14ac:dyDescent="0.25">
      <c r="A512" s="10"/>
      <c r="B512" s="8"/>
      <c r="C512" s="10"/>
      <c r="D512" s="10"/>
      <c r="E512" s="10"/>
      <c r="F512" s="10"/>
      <c r="G512" s="10"/>
      <c r="H512" s="10"/>
      <c r="I512" s="11"/>
      <c r="J512" s="29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4.75" customHeight="1" x14ac:dyDescent="0.25">
      <c r="A513" s="10"/>
      <c r="B513" s="8"/>
      <c r="C513" s="10"/>
      <c r="D513" s="10"/>
      <c r="E513" s="10"/>
      <c r="F513" s="10"/>
      <c r="G513" s="10"/>
      <c r="H513" s="10"/>
      <c r="I513" s="11"/>
      <c r="J513" s="29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4.75" customHeight="1" x14ac:dyDescent="0.25">
      <c r="A514" s="10"/>
      <c r="B514" s="8"/>
      <c r="C514" s="10"/>
      <c r="D514" s="10"/>
      <c r="E514" s="10"/>
      <c r="F514" s="10"/>
      <c r="G514" s="10"/>
      <c r="H514" s="10"/>
      <c r="I514" s="11"/>
      <c r="J514" s="29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4.75" customHeight="1" x14ac:dyDescent="0.25">
      <c r="A515" s="10"/>
      <c r="B515" s="8"/>
      <c r="C515" s="10"/>
      <c r="D515" s="10"/>
      <c r="E515" s="10"/>
      <c r="F515" s="10"/>
      <c r="G515" s="10"/>
      <c r="H515" s="10"/>
      <c r="I515" s="11"/>
      <c r="J515" s="29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4.75" customHeight="1" x14ac:dyDescent="0.25">
      <c r="A516" s="10"/>
      <c r="B516" s="8"/>
      <c r="C516" s="10"/>
      <c r="D516" s="10"/>
      <c r="E516" s="10"/>
      <c r="F516" s="10"/>
      <c r="G516" s="10"/>
      <c r="H516" s="10"/>
      <c r="I516" s="11"/>
      <c r="J516" s="29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4.75" customHeight="1" x14ac:dyDescent="0.25">
      <c r="A517" s="10"/>
      <c r="B517" s="8"/>
      <c r="C517" s="10"/>
      <c r="D517" s="10"/>
      <c r="E517" s="10"/>
      <c r="F517" s="10"/>
      <c r="G517" s="10"/>
      <c r="H517" s="10"/>
      <c r="I517" s="11"/>
      <c r="J517" s="29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4.75" customHeight="1" x14ac:dyDescent="0.25">
      <c r="A518" s="10"/>
      <c r="B518" s="8"/>
      <c r="C518" s="10"/>
      <c r="D518" s="10"/>
      <c r="E518" s="10"/>
      <c r="F518" s="10"/>
      <c r="G518" s="10"/>
      <c r="H518" s="10"/>
      <c r="I518" s="11"/>
      <c r="J518" s="29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4.75" customHeight="1" x14ac:dyDescent="0.25">
      <c r="A519" s="10"/>
      <c r="B519" s="8"/>
      <c r="C519" s="10"/>
      <c r="D519" s="10"/>
      <c r="E519" s="10"/>
      <c r="F519" s="10"/>
      <c r="G519" s="10"/>
      <c r="H519" s="10"/>
      <c r="I519" s="11"/>
      <c r="J519" s="29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4.75" customHeight="1" x14ac:dyDescent="0.25">
      <c r="A520" s="10"/>
      <c r="B520" s="8"/>
      <c r="C520" s="10"/>
      <c r="D520" s="10"/>
      <c r="E520" s="10"/>
      <c r="F520" s="10"/>
      <c r="G520" s="10"/>
      <c r="H520" s="10"/>
      <c r="I520" s="11"/>
      <c r="J520" s="29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4.75" customHeight="1" x14ac:dyDescent="0.25">
      <c r="A521" s="10"/>
      <c r="B521" s="8"/>
      <c r="C521" s="10"/>
      <c r="D521" s="10"/>
      <c r="E521" s="10"/>
      <c r="F521" s="10"/>
      <c r="G521" s="10"/>
      <c r="H521" s="10"/>
      <c r="I521" s="11"/>
      <c r="J521" s="29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4.75" customHeight="1" x14ac:dyDescent="0.25">
      <c r="A522" s="10"/>
      <c r="B522" s="8"/>
      <c r="C522" s="10"/>
      <c r="D522" s="10"/>
      <c r="E522" s="10"/>
      <c r="F522" s="10"/>
      <c r="G522" s="10"/>
      <c r="H522" s="10"/>
      <c r="I522" s="11"/>
      <c r="J522" s="29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4.75" customHeight="1" x14ac:dyDescent="0.25">
      <c r="A523" s="10"/>
      <c r="B523" s="8"/>
      <c r="C523" s="10"/>
      <c r="D523" s="10"/>
      <c r="E523" s="10"/>
      <c r="F523" s="10"/>
      <c r="G523" s="10"/>
      <c r="H523" s="10"/>
      <c r="I523" s="11"/>
      <c r="J523" s="29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4.75" customHeight="1" x14ac:dyDescent="0.25">
      <c r="A524" s="10"/>
      <c r="B524" s="8"/>
      <c r="C524" s="10"/>
      <c r="D524" s="10"/>
      <c r="E524" s="10"/>
      <c r="F524" s="10"/>
      <c r="G524" s="10"/>
      <c r="H524" s="10"/>
      <c r="I524" s="11"/>
      <c r="J524" s="29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4.75" customHeight="1" x14ac:dyDescent="0.25">
      <c r="A525" s="10"/>
      <c r="B525" s="8"/>
      <c r="C525" s="10"/>
      <c r="D525" s="10"/>
      <c r="E525" s="10"/>
      <c r="F525" s="10"/>
      <c r="G525" s="10"/>
      <c r="H525" s="10"/>
      <c r="I525" s="11"/>
      <c r="J525" s="29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4.75" customHeight="1" x14ac:dyDescent="0.25">
      <c r="A526" s="10"/>
      <c r="B526" s="8"/>
      <c r="C526" s="10"/>
      <c r="D526" s="10"/>
      <c r="E526" s="10"/>
      <c r="F526" s="10"/>
      <c r="G526" s="10"/>
      <c r="H526" s="10"/>
      <c r="I526" s="11"/>
      <c r="J526" s="29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4.75" customHeight="1" x14ac:dyDescent="0.25">
      <c r="A527" s="10"/>
      <c r="B527" s="8"/>
      <c r="C527" s="10"/>
      <c r="D527" s="10"/>
      <c r="E527" s="10"/>
      <c r="F527" s="10"/>
      <c r="G527" s="10"/>
      <c r="H527" s="10"/>
      <c r="I527" s="11"/>
      <c r="J527" s="29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4.75" customHeight="1" x14ac:dyDescent="0.25">
      <c r="A528" s="10"/>
      <c r="B528" s="8"/>
      <c r="C528" s="10"/>
      <c r="D528" s="10"/>
      <c r="E528" s="10"/>
      <c r="F528" s="10"/>
      <c r="G528" s="10"/>
      <c r="H528" s="10"/>
      <c r="I528" s="11"/>
      <c r="J528" s="29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4.75" customHeight="1" x14ac:dyDescent="0.25">
      <c r="A529" s="10"/>
      <c r="B529" s="8"/>
      <c r="C529" s="10"/>
      <c r="D529" s="10"/>
      <c r="E529" s="10"/>
      <c r="F529" s="10"/>
      <c r="G529" s="10"/>
      <c r="H529" s="10"/>
      <c r="I529" s="11"/>
      <c r="J529" s="29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4.75" customHeight="1" x14ac:dyDescent="0.25">
      <c r="A530" s="10"/>
      <c r="B530" s="8"/>
      <c r="C530" s="10"/>
      <c r="D530" s="10"/>
      <c r="E530" s="10"/>
      <c r="F530" s="10"/>
      <c r="G530" s="10"/>
      <c r="H530" s="10"/>
      <c r="I530" s="11"/>
      <c r="J530" s="29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4.75" customHeight="1" x14ac:dyDescent="0.25">
      <c r="A531" s="10"/>
      <c r="B531" s="8"/>
      <c r="C531" s="10"/>
      <c r="D531" s="10"/>
      <c r="E531" s="10"/>
      <c r="F531" s="10"/>
      <c r="G531" s="10"/>
      <c r="H531" s="10"/>
      <c r="I531" s="11"/>
      <c r="J531" s="29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4.75" customHeight="1" x14ac:dyDescent="0.25">
      <c r="A532" s="10"/>
      <c r="B532" s="8"/>
      <c r="C532" s="10"/>
      <c r="D532" s="10"/>
      <c r="E532" s="10"/>
      <c r="F532" s="10"/>
      <c r="G532" s="10"/>
      <c r="H532" s="10"/>
      <c r="I532" s="11"/>
      <c r="J532" s="29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4.75" customHeight="1" x14ac:dyDescent="0.25">
      <c r="A533" s="10"/>
      <c r="B533" s="8"/>
      <c r="C533" s="10"/>
      <c r="D533" s="10"/>
      <c r="E533" s="10"/>
      <c r="F533" s="10"/>
      <c r="G533" s="10"/>
      <c r="H533" s="10"/>
      <c r="I533" s="11"/>
      <c r="J533" s="29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4.75" customHeight="1" x14ac:dyDescent="0.25">
      <c r="A534" s="10"/>
      <c r="B534" s="8"/>
      <c r="C534" s="10"/>
      <c r="D534" s="10"/>
      <c r="E534" s="10"/>
      <c r="F534" s="10"/>
      <c r="G534" s="10"/>
      <c r="H534" s="10"/>
      <c r="I534" s="11"/>
      <c r="J534" s="29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4.75" customHeight="1" x14ac:dyDescent="0.25">
      <c r="A535" s="10"/>
      <c r="B535" s="8"/>
      <c r="C535" s="10"/>
      <c r="D535" s="10"/>
      <c r="E535" s="10"/>
      <c r="F535" s="10"/>
      <c r="G535" s="10"/>
      <c r="H535" s="10"/>
      <c r="I535" s="11"/>
      <c r="J535" s="29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4.75" customHeight="1" x14ac:dyDescent="0.25">
      <c r="A536" s="10"/>
      <c r="B536" s="8"/>
      <c r="C536" s="10"/>
      <c r="D536" s="10"/>
      <c r="E536" s="10"/>
      <c r="F536" s="10"/>
      <c r="G536" s="10"/>
      <c r="H536" s="10"/>
      <c r="I536" s="11"/>
      <c r="J536" s="29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4.75" customHeight="1" x14ac:dyDescent="0.25">
      <c r="A537" s="10"/>
      <c r="B537" s="8"/>
      <c r="C537" s="10"/>
      <c r="D537" s="10"/>
      <c r="E537" s="10"/>
      <c r="F537" s="10"/>
      <c r="G537" s="10"/>
      <c r="H537" s="10"/>
      <c r="I537" s="11"/>
      <c r="J537" s="29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4.75" customHeight="1" x14ac:dyDescent="0.25">
      <c r="A538" s="10"/>
      <c r="B538" s="8"/>
      <c r="C538" s="10"/>
      <c r="D538" s="10"/>
      <c r="E538" s="10"/>
      <c r="F538" s="10"/>
      <c r="G538" s="10"/>
      <c r="H538" s="10"/>
      <c r="I538" s="11"/>
      <c r="J538" s="29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4.75" customHeight="1" x14ac:dyDescent="0.25">
      <c r="A539" s="10"/>
      <c r="B539" s="8"/>
      <c r="C539" s="10"/>
      <c r="D539" s="10"/>
      <c r="E539" s="10"/>
      <c r="F539" s="10"/>
      <c r="G539" s="10"/>
      <c r="H539" s="10"/>
      <c r="I539" s="11"/>
      <c r="J539" s="29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4.75" customHeight="1" x14ac:dyDescent="0.25">
      <c r="A540" s="10"/>
      <c r="B540" s="8"/>
      <c r="C540" s="10"/>
      <c r="D540" s="10"/>
      <c r="E540" s="10"/>
      <c r="F540" s="10"/>
      <c r="G540" s="10"/>
      <c r="H540" s="10"/>
      <c r="I540" s="11"/>
      <c r="J540" s="29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4.75" customHeight="1" x14ac:dyDescent="0.25">
      <c r="A541" s="10"/>
      <c r="B541" s="8"/>
      <c r="C541" s="10"/>
      <c r="D541" s="10"/>
      <c r="E541" s="10"/>
      <c r="F541" s="10"/>
      <c r="G541" s="10"/>
      <c r="H541" s="10"/>
      <c r="I541" s="11"/>
      <c r="J541" s="29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4.75" customHeight="1" x14ac:dyDescent="0.25">
      <c r="A542" s="10"/>
      <c r="B542" s="8"/>
      <c r="C542" s="10"/>
      <c r="D542" s="10"/>
      <c r="E542" s="10"/>
      <c r="F542" s="10"/>
      <c r="G542" s="10"/>
      <c r="H542" s="10"/>
      <c r="I542" s="11"/>
      <c r="J542" s="29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4.75" customHeight="1" x14ac:dyDescent="0.25">
      <c r="A543" s="10"/>
      <c r="B543" s="8"/>
      <c r="C543" s="10"/>
      <c r="D543" s="10"/>
      <c r="E543" s="10"/>
      <c r="F543" s="10"/>
      <c r="G543" s="10"/>
      <c r="H543" s="10"/>
      <c r="I543" s="11"/>
      <c r="J543" s="29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4.75" customHeight="1" x14ac:dyDescent="0.25">
      <c r="A544" s="10"/>
      <c r="B544" s="8"/>
      <c r="C544" s="10"/>
      <c r="D544" s="10"/>
      <c r="E544" s="10"/>
      <c r="F544" s="10"/>
      <c r="G544" s="10"/>
      <c r="H544" s="10"/>
      <c r="I544" s="11"/>
      <c r="J544" s="29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4.75" customHeight="1" x14ac:dyDescent="0.25">
      <c r="A545" s="10"/>
      <c r="B545" s="8"/>
      <c r="C545" s="10"/>
      <c r="D545" s="10"/>
      <c r="E545" s="10"/>
      <c r="F545" s="10"/>
      <c r="G545" s="10"/>
      <c r="H545" s="10"/>
      <c r="I545" s="11"/>
      <c r="J545" s="29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4.75" customHeight="1" x14ac:dyDescent="0.25">
      <c r="A546" s="10"/>
      <c r="B546" s="8"/>
      <c r="C546" s="10"/>
      <c r="D546" s="10"/>
      <c r="E546" s="10"/>
      <c r="F546" s="10"/>
      <c r="G546" s="10"/>
      <c r="H546" s="10"/>
      <c r="I546" s="11"/>
      <c r="J546" s="29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4.75" customHeight="1" x14ac:dyDescent="0.25">
      <c r="A547" s="10"/>
      <c r="B547" s="8"/>
      <c r="C547" s="10"/>
      <c r="D547" s="10"/>
      <c r="E547" s="10"/>
      <c r="F547" s="10"/>
      <c r="G547" s="10"/>
      <c r="H547" s="10"/>
      <c r="I547" s="11"/>
      <c r="J547" s="29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4.75" customHeight="1" x14ac:dyDescent="0.25">
      <c r="A548" s="10"/>
      <c r="B548" s="8"/>
      <c r="C548" s="10"/>
      <c r="D548" s="10"/>
      <c r="E548" s="10"/>
      <c r="F548" s="10"/>
      <c r="G548" s="10"/>
      <c r="H548" s="10"/>
      <c r="I548" s="11"/>
      <c r="J548" s="29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4.75" customHeight="1" x14ac:dyDescent="0.25">
      <c r="A549" s="10"/>
      <c r="B549" s="8"/>
      <c r="C549" s="10"/>
      <c r="D549" s="10"/>
      <c r="E549" s="10"/>
      <c r="F549" s="10"/>
      <c r="G549" s="10"/>
      <c r="H549" s="10"/>
      <c r="I549" s="11"/>
      <c r="J549" s="29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4.75" customHeight="1" x14ac:dyDescent="0.25">
      <c r="A550" s="10"/>
      <c r="B550" s="8"/>
      <c r="C550" s="10"/>
      <c r="D550" s="10"/>
      <c r="E550" s="10"/>
      <c r="F550" s="10"/>
      <c r="G550" s="10"/>
      <c r="H550" s="10"/>
      <c r="I550" s="11"/>
      <c r="J550" s="29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4.75" customHeight="1" x14ac:dyDescent="0.25">
      <c r="A551" s="10"/>
      <c r="B551" s="8"/>
      <c r="C551" s="10"/>
      <c r="D551" s="10"/>
      <c r="E551" s="10"/>
      <c r="F551" s="10"/>
      <c r="G551" s="10"/>
      <c r="H551" s="10"/>
      <c r="I551" s="11"/>
      <c r="J551" s="29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4.75" customHeight="1" x14ac:dyDescent="0.25">
      <c r="A552" s="10"/>
      <c r="B552" s="8"/>
      <c r="C552" s="10"/>
      <c r="D552" s="10"/>
      <c r="E552" s="10"/>
      <c r="F552" s="10"/>
      <c r="G552" s="10"/>
      <c r="H552" s="10"/>
      <c r="I552" s="11"/>
      <c r="J552" s="29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4.75" customHeight="1" x14ac:dyDescent="0.25">
      <c r="A553" s="10"/>
      <c r="B553" s="8"/>
      <c r="C553" s="10"/>
      <c r="D553" s="10"/>
      <c r="E553" s="10"/>
      <c r="F553" s="10"/>
      <c r="G553" s="10"/>
      <c r="H553" s="10"/>
      <c r="I553" s="11"/>
      <c r="J553" s="29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4.75" customHeight="1" x14ac:dyDescent="0.25">
      <c r="A554" s="10"/>
      <c r="B554" s="8"/>
      <c r="C554" s="10"/>
      <c r="D554" s="10"/>
      <c r="E554" s="10"/>
      <c r="F554" s="10"/>
      <c r="G554" s="10"/>
      <c r="H554" s="10"/>
      <c r="I554" s="11"/>
      <c r="J554" s="29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4.75" customHeight="1" x14ac:dyDescent="0.25">
      <c r="A555" s="10"/>
      <c r="B555" s="8"/>
      <c r="C555" s="10"/>
      <c r="D555" s="10"/>
      <c r="E555" s="10"/>
      <c r="F555" s="10"/>
      <c r="G555" s="10"/>
      <c r="H555" s="10"/>
      <c r="I555" s="11"/>
      <c r="J555" s="29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4.75" customHeight="1" x14ac:dyDescent="0.25">
      <c r="A556" s="10"/>
      <c r="B556" s="8"/>
      <c r="C556" s="10"/>
      <c r="D556" s="10"/>
      <c r="E556" s="10"/>
      <c r="F556" s="10"/>
      <c r="G556" s="10"/>
      <c r="H556" s="10"/>
      <c r="I556" s="11"/>
      <c r="J556" s="29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4.75" customHeight="1" x14ac:dyDescent="0.25">
      <c r="A557" s="10"/>
      <c r="B557" s="8"/>
      <c r="C557" s="10"/>
      <c r="D557" s="10"/>
      <c r="E557" s="10"/>
      <c r="F557" s="10"/>
      <c r="G557" s="10"/>
      <c r="H557" s="10"/>
      <c r="I557" s="11"/>
      <c r="J557" s="29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4.75" customHeight="1" x14ac:dyDescent="0.25">
      <c r="A558" s="10"/>
      <c r="B558" s="8"/>
      <c r="C558" s="10"/>
      <c r="D558" s="10"/>
      <c r="E558" s="10"/>
      <c r="F558" s="10"/>
      <c r="G558" s="10"/>
      <c r="H558" s="10"/>
      <c r="I558" s="11"/>
      <c r="J558" s="29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4.75" customHeight="1" x14ac:dyDescent="0.25">
      <c r="A559" s="10"/>
      <c r="B559" s="8"/>
      <c r="C559" s="10"/>
      <c r="D559" s="10"/>
      <c r="E559" s="10"/>
      <c r="F559" s="10"/>
      <c r="G559" s="10"/>
      <c r="H559" s="10"/>
      <c r="I559" s="11"/>
      <c r="J559" s="29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4.75" customHeight="1" x14ac:dyDescent="0.25">
      <c r="A560" s="10"/>
      <c r="B560" s="8"/>
      <c r="C560" s="10"/>
      <c r="D560" s="10"/>
      <c r="E560" s="10"/>
      <c r="F560" s="10"/>
      <c r="G560" s="10"/>
      <c r="H560" s="10"/>
      <c r="I560" s="11"/>
      <c r="J560" s="29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4.75" customHeight="1" x14ac:dyDescent="0.25">
      <c r="A561" s="10"/>
      <c r="B561" s="8"/>
      <c r="C561" s="10"/>
      <c r="D561" s="10"/>
      <c r="E561" s="10"/>
      <c r="F561" s="10"/>
      <c r="G561" s="10"/>
      <c r="H561" s="10"/>
      <c r="I561" s="11"/>
      <c r="J561" s="29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4.75" customHeight="1" x14ac:dyDescent="0.25">
      <c r="A562" s="10"/>
      <c r="B562" s="8"/>
      <c r="C562" s="10"/>
      <c r="D562" s="10"/>
      <c r="E562" s="10"/>
      <c r="F562" s="10"/>
      <c r="G562" s="10"/>
      <c r="H562" s="10"/>
      <c r="I562" s="11"/>
      <c r="J562" s="29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4.75" customHeight="1" x14ac:dyDescent="0.25">
      <c r="A563" s="10"/>
      <c r="B563" s="8"/>
      <c r="C563" s="10"/>
      <c r="D563" s="10"/>
      <c r="E563" s="10"/>
      <c r="F563" s="10"/>
      <c r="G563" s="10"/>
      <c r="H563" s="10"/>
      <c r="I563" s="11"/>
      <c r="J563" s="29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4.75" customHeight="1" x14ac:dyDescent="0.25">
      <c r="A564" s="10"/>
      <c r="B564" s="8"/>
      <c r="C564" s="10"/>
      <c r="D564" s="10"/>
      <c r="E564" s="10"/>
      <c r="F564" s="10"/>
      <c r="G564" s="10"/>
      <c r="H564" s="10"/>
      <c r="I564" s="11"/>
      <c r="J564" s="29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4.75" customHeight="1" x14ac:dyDescent="0.25">
      <c r="A565" s="10"/>
      <c r="B565" s="8"/>
      <c r="C565" s="10"/>
      <c r="D565" s="10"/>
      <c r="E565" s="10"/>
      <c r="F565" s="10"/>
      <c r="G565" s="10"/>
      <c r="H565" s="10"/>
      <c r="I565" s="11"/>
      <c r="J565" s="29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4.75" customHeight="1" x14ac:dyDescent="0.25">
      <c r="A566" s="10"/>
      <c r="B566" s="8"/>
      <c r="C566" s="10"/>
      <c r="D566" s="10"/>
      <c r="E566" s="10"/>
      <c r="F566" s="10"/>
      <c r="G566" s="10"/>
      <c r="H566" s="10"/>
      <c r="I566" s="11"/>
      <c r="J566" s="29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4.75" customHeight="1" x14ac:dyDescent="0.25">
      <c r="A567" s="10"/>
      <c r="B567" s="8"/>
      <c r="C567" s="10"/>
      <c r="D567" s="10"/>
      <c r="E567" s="10"/>
      <c r="F567" s="10"/>
      <c r="G567" s="10"/>
      <c r="H567" s="10"/>
      <c r="I567" s="11"/>
      <c r="J567" s="29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4.75" customHeight="1" x14ac:dyDescent="0.25">
      <c r="A568" s="10"/>
      <c r="B568" s="8"/>
      <c r="C568" s="10"/>
      <c r="D568" s="10"/>
      <c r="E568" s="10"/>
      <c r="F568" s="10"/>
      <c r="G568" s="10"/>
      <c r="H568" s="10"/>
      <c r="I568" s="11"/>
      <c r="J568" s="29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4.75" customHeight="1" x14ac:dyDescent="0.25">
      <c r="A569" s="10"/>
      <c r="B569" s="8"/>
      <c r="C569" s="10"/>
      <c r="D569" s="10"/>
      <c r="E569" s="10"/>
      <c r="F569" s="10"/>
      <c r="G569" s="10"/>
      <c r="H569" s="10"/>
      <c r="I569" s="11"/>
      <c r="J569" s="29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4.75" customHeight="1" x14ac:dyDescent="0.25">
      <c r="A570" s="10"/>
      <c r="B570" s="8"/>
      <c r="C570" s="10"/>
      <c r="D570" s="10"/>
      <c r="E570" s="10"/>
      <c r="F570" s="10"/>
      <c r="G570" s="10"/>
      <c r="H570" s="10"/>
      <c r="I570" s="11"/>
      <c r="J570" s="29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4.75" customHeight="1" x14ac:dyDescent="0.25">
      <c r="A571" s="10"/>
      <c r="B571" s="8"/>
      <c r="C571" s="10"/>
      <c r="D571" s="10"/>
      <c r="E571" s="10"/>
      <c r="F571" s="10"/>
      <c r="G571" s="10"/>
      <c r="H571" s="10"/>
      <c r="I571" s="11"/>
      <c r="J571" s="29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4.75" customHeight="1" x14ac:dyDescent="0.25">
      <c r="A572" s="10"/>
      <c r="B572" s="8"/>
      <c r="C572" s="10"/>
      <c r="D572" s="10"/>
      <c r="E572" s="10"/>
      <c r="F572" s="10"/>
      <c r="G572" s="10"/>
      <c r="H572" s="10"/>
      <c r="I572" s="11"/>
      <c r="J572" s="29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4.75" customHeight="1" x14ac:dyDescent="0.25">
      <c r="A573" s="10"/>
      <c r="B573" s="8"/>
      <c r="C573" s="10"/>
      <c r="D573" s="10"/>
      <c r="E573" s="10"/>
      <c r="F573" s="10"/>
      <c r="G573" s="10"/>
      <c r="H573" s="10"/>
      <c r="I573" s="11"/>
      <c r="J573" s="29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4.75" customHeight="1" x14ac:dyDescent="0.25">
      <c r="A574" s="10"/>
      <c r="B574" s="8"/>
      <c r="C574" s="10"/>
      <c r="D574" s="10"/>
      <c r="E574" s="10"/>
      <c r="F574" s="10"/>
      <c r="G574" s="10"/>
      <c r="H574" s="10"/>
      <c r="I574" s="11"/>
      <c r="J574" s="29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4.75" customHeight="1" x14ac:dyDescent="0.25">
      <c r="A575" s="10"/>
      <c r="B575" s="8"/>
      <c r="C575" s="10"/>
      <c r="D575" s="10"/>
      <c r="E575" s="10"/>
      <c r="F575" s="10"/>
      <c r="G575" s="10"/>
      <c r="H575" s="10"/>
      <c r="I575" s="11"/>
      <c r="J575" s="29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4.75" customHeight="1" x14ac:dyDescent="0.25">
      <c r="A576" s="10"/>
      <c r="B576" s="8"/>
      <c r="C576" s="10"/>
      <c r="D576" s="10"/>
      <c r="E576" s="10"/>
      <c r="F576" s="10"/>
      <c r="G576" s="10"/>
      <c r="H576" s="10"/>
      <c r="I576" s="11"/>
      <c r="J576" s="29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4.75" customHeight="1" x14ac:dyDescent="0.25">
      <c r="A577" s="10"/>
      <c r="B577" s="8"/>
      <c r="C577" s="10"/>
      <c r="D577" s="10"/>
      <c r="E577" s="10"/>
      <c r="F577" s="10"/>
      <c r="G577" s="10"/>
      <c r="H577" s="10"/>
      <c r="I577" s="11"/>
      <c r="J577" s="29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4.75" customHeight="1" x14ac:dyDescent="0.25">
      <c r="A578" s="10"/>
      <c r="B578" s="8"/>
      <c r="C578" s="10"/>
      <c r="D578" s="10"/>
      <c r="E578" s="10"/>
      <c r="F578" s="10"/>
      <c r="G578" s="10"/>
      <c r="H578" s="10"/>
      <c r="I578" s="11"/>
      <c r="J578" s="29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4.75" customHeight="1" x14ac:dyDescent="0.25">
      <c r="A579" s="10"/>
      <c r="B579" s="8"/>
      <c r="C579" s="10"/>
      <c r="D579" s="10"/>
      <c r="E579" s="10"/>
      <c r="F579" s="10"/>
      <c r="G579" s="10"/>
      <c r="H579" s="10"/>
      <c r="I579" s="11"/>
      <c r="J579" s="29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4.75" customHeight="1" x14ac:dyDescent="0.25">
      <c r="A580" s="10"/>
      <c r="B580" s="8"/>
      <c r="C580" s="10"/>
      <c r="D580" s="10"/>
      <c r="E580" s="10"/>
      <c r="F580" s="10"/>
      <c r="G580" s="10"/>
      <c r="H580" s="10"/>
      <c r="I580" s="11"/>
      <c r="J580" s="29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4.75" customHeight="1" x14ac:dyDescent="0.25">
      <c r="A581" s="10"/>
      <c r="B581" s="8"/>
      <c r="C581" s="10"/>
      <c r="D581" s="10"/>
      <c r="E581" s="10"/>
      <c r="F581" s="10"/>
      <c r="G581" s="10"/>
      <c r="H581" s="10"/>
      <c r="I581" s="11"/>
      <c r="J581" s="29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4.75" customHeight="1" x14ac:dyDescent="0.25">
      <c r="A582" s="10"/>
      <c r="B582" s="8"/>
      <c r="C582" s="10"/>
      <c r="D582" s="10"/>
      <c r="E582" s="10"/>
      <c r="F582" s="10"/>
      <c r="G582" s="10"/>
      <c r="H582" s="10"/>
      <c r="I582" s="11"/>
      <c r="J582" s="29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4.75" customHeight="1" x14ac:dyDescent="0.25">
      <c r="A583" s="10"/>
      <c r="B583" s="8"/>
      <c r="C583" s="10"/>
      <c r="D583" s="10"/>
      <c r="E583" s="10"/>
      <c r="F583" s="10"/>
      <c r="G583" s="10"/>
      <c r="H583" s="10"/>
      <c r="I583" s="11"/>
      <c r="J583" s="29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4.75" customHeight="1" x14ac:dyDescent="0.25">
      <c r="A584" s="10"/>
      <c r="B584" s="8"/>
      <c r="C584" s="10"/>
      <c r="D584" s="10"/>
      <c r="E584" s="10"/>
      <c r="F584" s="10"/>
      <c r="G584" s="10"/>
      <c r="H584" s="10"/>
      <c r="I584" s="11"/>
      <c r="J584" s="29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4.75" customHeight="1" x14ac:dyDescent="0.25">
      <c r="A585" s="10"/>
      <c r="B585" s="8"/>
      <c r="C585" s="10"/>
      <c r="D585" s="10"/>
      <c r="E585" s="10"/>
      <c r="F585" s="10"/>
      <c r="G585" s="10"/>
      <c r="H585" s="10"/>
      <c r="I585" s="11"/>
      <c r="J585" s="29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4.75" customHeight="1" x14ac:dyDescent="0.25">
      <c r="A586" s="10"/>
      <c r="B586" s="8"/>
      <c r="C586" s="10"/>
      <c r="D586" s="10"/>
      <c r="E586" s="10"/>
      <c r="F586" s="10"/>
      <c r="G586" s="10"/>
      <c r="H586" s="10"/>
      <c r="I586" s="11"/>
      <c r="J586" s="29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4.75" customHeight="1" x14ac:dyDescent="0.25">
      <c r="A587" s="10"/>
      <c r="B587" s="8"/>
      <c r="C587" s="10"/>
      <c r="D587" s="10"/>
      <c r="E587" s="10"/>
      <c r="F587" s="10"/>
      <c r="G587" s="10"/>
      <c r="H587" s="10"/>
      <c r="I587" s="11"/>
      <c r="J587" s="29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4.75" customHeight="1" x14ac:dyDescent="0.25">
      <c r="A588" s="10"/>
      <c r="B588" s="8"/>
      <c r="C588" s="10"/>
      <c r="D588" s="10"/>
      <c r="E588" s="10"/>
      <c r="F588" s="10"/>
      <c r="G588" s="10"/>
      <c r="H588" s="10"/>
      <c r="I588" s="11"/>
      <c r="J588" s="29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4.75" customHeight="1" x14ac:dyDescent="0.25">
      <c r="A589" s="10"/>
      <c r="B589" s="8"/>
      <c r="C589" s="10"/>
      <c r="D589" s="10"/>
      <c r="E589" s="10"/>
      <c r="F589" s="10"/>
      <c r="G589" s="10"/>
      <c r="H589" s="10"/>
      <c r="I589" s="11"/>
      <c r="J589" s="29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4.75" customHeight="1" x14ac:dyDescent="0.25">
      <c r="A590" s="10"/>
      <c r="B590" s="8"/>
      <c r="C590" s="10"/>
      <c r="D590" s="10"/>
      <c r="E590" s="10"/>
      <c r="F590" s="10"/>
      <c r="G590" s="10"/>
      <c r="H590" s="10"/>
      <c r="I590" s="11"/>
      <c r="J590" s="29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4.75" customHeight="1" x14ac:dyDescent="0.25">
      <c r="A591" s="10"/>
      <c r="B591" s="8"/>
      <c r="C591" s="10"/>
      <c r="D591" s="10"/>
      <c r="E591" s="10"/>
      <c r="F591" s="10"/>
      <c r="G591" s="10"/>
      <c r="H591" s="10"/>
      <c r="I591" s="11"/>
      <c r="J591" s="29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4.75" customHeight="1" x14ac:dyDescent="0.25">
      <c r="A592" s="10"/>
      <c r="B592" s="8"/>
      <c r="C592" s="10"/>
      <c r="D592" s="10"/>
      <c r="E592" s="10"/>
      <c r="F592" s="10"/>
      <c r="G592" s="10"/>
      <c r="H592" s="10"/>
      <c r="I592" s="11"/>
      <c r="J592" s="29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4.75" customHeight="1" x14ac:dyDescent="0.25">
      <c r="A593" s="10"/>
      <c r="B593" s="8"/>
      <c r="C593" s="10"/>
      <c r="D593" s="10"/>
      <c r="E593" s="10"/>
      <c r="F593" s="10"/>
      <c r="G593" s="10"/>
      <c r="H593" s="10"/>
      <c r="I593" s="11"/>
      <c r="J593" s="29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4.75" customHeight="1" x14ac:dyDescent="0.25">
      <c r="A594" s="10"/>
      <c r="B594" s="8"/>
      <c r="C594" s="10"/>
      <c r="D594" s="10"/>
      <c r="E594" s="10"/>
      <c r="F594" s="10"/>
      <c r="G594" s="10"/>
      <c r="H594" s="10"/>
      <c r="I594" s="11"/>
      <c r="J594" s="29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4.75" customHeight="1" x14ac:dyDescent="0.25">
      <c r="A595" s="10"/>
      <c r="B595" s="8"/>
      <c r="C595" s="10"/>
      <c r="D595" s="10"/>
      <c r="E595" s="10"/>
      <c r="F595" s="10"/>
      <c r="G595" s="10"/>
      <c r="H595" s="10"/>
      <c r="I595" s="11"/>
      <c r="J595" s="29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4.75" customHeight="1" x14ac:dyDescent="0.25">
      <c r="A596" s="10"/>
      <c r="B596" s="8"/>
      <c r="C596" s="10"/>
      <c r="D596" s="10"/>
      <c r="E596" s="10"/>
      <c r="F596" s="10"/>
      <c r="G596" s="10"/>
      <c r="H596" s="10"/>
      <c r="I596" s="11"/>
      <c r="J596" s="29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4.75" customHeight="1" x14ac:dyDescent="0.25">
      <c r="A597" s="10"/>
      <c r="B597" s="8"/>
      <c r="C597" s="10"/>
      <c r="D597" s="10"/>
      <c r="E597" s="10"/>
      <c r="F597" s="10"/>
      <c r="G597" s="10"/>
      <c r="H597" s="10"/>
      <c r="I597" s="11"/>
      <c r="J597" s="29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4.75" customHeight="1" x14ac:dyDescent="0.25">
      <c r="A598" s="10"/>
      <c r="B598" s="8"/>
      <c r="C598" s="10"/>
      <c r="D598" s="10"/>
      <c r="E598" s="10"/>
      <c r="F598" s="10"/>
      <c r="G598" s="10"/>
      <c r="H598" s="10"/>
      <c r="I598" s="11"/>
      <c r="J598" s="29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4.75" customHeight="1" x14ac:dyDescent="0.25">
      <c r="A599" s="10"/>
      <c r="B599" s="8"/>
      <c r="C599" s="10"/>
      <c r="D599" s="10"/>
      <c r="E599" s="10"/>
      <c r="F599" s="10"/>
      <c r="G599" s="10"/>
      <c r="H599" s="10"/>
      <c r="I599" s="11"/>
      <c r="J599" s="29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4.75" customHeight="1" x14ac:dyDescent="0.25">
      <c r="A600" s="10"/>
      <c r="B600" s="8"/>
      <c r="C600" s="10"/>
      <c r="D600" s="10"/>
      <c r="E600" s="10"/>
      <c r="F600" s="10"/>
      <c r="G600" s="10"/>
      <c r="H600" s="10"/>
      <c r="I600" s="11"/>
      <c r="J600" s="29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4.75" customHeight="1" x14ac:dyDescent="0.25">
      <c r="A601" s="10"/>
      <c r="B601" s="8"/>
      <c r="C601" s="10"/>
      <c r="D601" s="10"/>
      <c r="E601" s="10"/>
      <c r="F601" s="10"/>
      <c r="G601" s="10"/>
      <c r="H601" s="10"/>
      <c r="I601" s="11"/>
      <c r="J601" s="29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4.75" customHeight="1" x14ac:dyDescent="0.25">
      <c r="A602" s="10"/>
      <c r="B602" s="8"/>
      <c r="C602" s="10"/>
      <c r="D602" s="10"/>
      <c r="E602" s="10"/>
      <c r="F602" s="10"/>
      <c r="G602" s="10"/>
      <c r="H602" s="10"/>
      <c r="I602" s="11"/>
      <c r="J602" s="29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4.75" customHeight="1" x14ac:dyDescent="0.25">
      <c r="A603" s="10"/>
      <c r="B603" s="8"/>
      <c r="C603" s="10"/>
      <c r="D603" s="10"/>
      <c r="E603" s="10"/>
      <c r="F603" s="10"/>
      <c r="G603" s="10"/>
      <c r="H603" s="10"/>
      <c r="I603" s="11"/>
      <c r="J603" s="29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4.75" customHeight="1" x14ac:dyDescent="0.25">
      <c r="A604" s="10"/>
      <c r="B604" s="8"/>
      <c r="C604" s="10"/>
      <c r="D604" s="10"/>
      <c r="E604" s="10"/>
      <c r="F604" s="10"/>
      <c r="G604" s="10"/>
      <c r="H604" s="10"/>
      <c r="I604" s="11"/>
      <c r="J604" s="29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4.75" customHeight="1" x14ac:dyDescent="0.25">
      <c r="A605" s="10"/>
      <c r="B605" s="8"/>
      <c r="C605" s="10"/>
      <c r="D605" s="10"/>
      <c r="E605" s="10"/>
      <c r="F605" s="10"/>
      <c r="G605" s="10"/>
      <c r="H605" s="10"/>
      <c r="I605" s="11"/>
      <c r="J605" s="29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4.75" customHeight="1" x14ac:dyDescent="0.25">
      <c r="A606" s="10"/>
      <c r="B606" s="8"/>
      <c r="C606" s="10"/>
      <c r="D606" s="10"/>
      <c r="E606" s="10"/>
      <c r="F606" s="10"/>
      <c r="G606" s="10"/>
      <c r="H606" s="10"/>
      <c r="I606" s="11"/>
      <c r="J606" s="29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4.75" customHeight="1" x14ac:dyDescent="0.25">
      <c r="A607" s="10"/>
      <c r="B607" s="8"/>
      <c r="C607" s="10"/>
      <c r="D607" s="10"/>
      <c r="E607" s="10"/>
      <c r="F607" s="10"/>
      <c r="G607" s="10"/>
      <c r="H607" s="10"/>
      <c r="I607" s="11"/>
      <c r="J607" s="29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4.75" customHeight="1" x14ac:dyDescent="0.25">
      <c r="A608" s="10"/>
      <c r="B608" s="8"/>
      <c r="C608" s="10"/>
      <c r="D608" s="10"/>
      <c r="E608" s="10"/>
      <c r="F608" s="10"/>
      <c r="G608" s="10"/>
      <c r="H608" s="10"/>
      <c r="I608" s="11"/>
      <c r="J608" s="29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4.75" customHeight="1" x14ac:dyDescent="0.25">
      <c r="A609" s="10"/>
      <c r="B609" s="8"/>
      <c r="C609" s="10"/>
      <c r="D609" s="10"/>
      <c r="E609" s="10"/>
      <c r="F609" s="10"/>
      <c r="G609" s="10"/>
      <c r="H609" s="10"/>
      <c r="I609" s="11"/>
      <c r="J609" s="29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4.75" customHeight="1" x14ac:dyDescent="0.25">
      <c r="A610" s="10"/>
      <c r="B610" s="8"/>
      <c r="C610" s="10"/>
      <c r="D610" s="10"/>
      <c r="E610" s="10"/>
      <c r="F610" s="10"/>
      <c r="G610" s="10"/>
      <c r="H610" s="10"/>
      <c r="I610" s="11"/>
      <c r="J610" s="29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4.75" customHeight="1" x14ac:dyDescent="0.25">
      <c r="A611" s="10"/>
      <c r="B611" s="8"/>
      <c r="C611" s="10"/>
      <c r="D611" s="10"/>
      <c r="E611" s="10"/>
      <c r="F611" s="10"/>
      <c r="G611" s="10"/>
      <c r="H611" s="10"/>
      <c r="I611" s="11"/>
      <c r="J611" s="29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4.75" customHeight="1" x14ac:dyDescent="0.25">
      <c r="A612" s="10"/>
      <c r="B612" s="8"/>
      <c r="C612" s="10"/>
      <c r="D612" s="10"/>
      <c r="E612" s="10"/>
      <c r="F612" s="10"/>
      <c r="G612" s="10"/>
      <c r="H612" s="10"/>
      <c r="I612" s="11"/>
      <c r="J612" s="29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4.75" customHeight="1" x14ac:dyDescent="0.25">
      <c r="A613" s="10"/>
      <c r="B613" s="8"/>
      <c r="C613" s="10"/>
      <c r="D613" s="10"/>
      <c r="E613" s="10"/>
      <c r="F613" s="10"/>
      <c r="G613" s="10"/>
      <c r="H613" s="10"/>
      <c r="I613" s="11"/>
      <c r="J613" s="29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4.75" customHeight="1" x14ac:dyDescent="0.25">
      <c r="A614" s="10"/>
      <c r="B614" s="8"/>
      <c r="C614" s="10"/>
      <c r="D614" s="10"/>
      <c r="E614" s="10"/>
      <c r="F614" s="10"/>
      <c r="G614" s="10"/>
      <c r="H614" s="10"/>
      <c r="I614" s="11"/>
      <c r="J614" s="29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4.75" customHeight="1" x14ac:dyDescent="0.25">
      <c r="A615" s="10"/>
      <c r="B615" s="8"/>
      <c r="C615" s="10"/>
      <c r="D615" s="10"/>
      <c r="E615" s="10"/>
      <c r="F615" s="10"/>
      <c r="G615" s="10"/>
      <c r="H615" s="10"/>
      <c r="I615" s="11"/>
      <c r="J615" s="29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4.75" customHeight="1" x14ac:dyDescent="0.25">
      <c r="A616" s="10"/>
      <c r="B616" s="8"/>
      <c r="C616" s="10"/>
      <c r="D616" s="10"/>
      <c r="E616" s="10"/>
      <c r="F616" s="10"/>
      <c r="G616" s="10"/>
      <c r="H616" s="10"/>
      <c r="I616" s="11"/>
      <c r="J616" s="29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4.75" customHeight="1" x14ac:dyDescent="0.25">
      <c r="A617" s="10"/>
      <c r="B617" s="8"/>
      <c r="C617" s="10"/>
      <c r="D617" s="10"/>
      <c r="E617" s="10"/>
      <c r="F617" s="10"/>
      <c r="G617" s="10"/>
      <c r="H617" s="10"/>
      <c r="I617" s="11"/>
      <c r="J617" s="29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4.75" customHeight="1" x14ac:dyDescent="0.25">
      <c r="A618" s="10"/>
      <c r="B618" s="8"/>
      <c r="C618" s="10"/>
      <c r="D618" s="10"/>
      <c r="E618" s="10"/>
      <c r="F618" s="10"/>
      <c r="G618" s="10"/>
      <c r="H618" s="10"/>
      <c r="I618" s="11"/>
      <c r="J618" s="29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4.75" customHeight="1" x14ac:dyDescent="0.25">
      <c r="A619" s="10"/>
      <c r="B619" s="8"/>
      <c r="C619" s="10"/>
      <c r="D619" s="10"/>
      <c r="E619" s="10"/>
      <c r="F619" s="10"/>
      <c r="G619" s="10"/>
      <c r="H619" s="10"/>
      <c r="I619" s="11"/>
      <c r="J619" s="29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4.75" customHeight="1" x14ac:dyDescent="0.25">
      <c r="A620" s="10"/>
      <c r="B620" s="8"/>
      <c r="C620" s="10"/>
      <c r="D620" s="10"/>
      <c r="E620" s="10"/>
      <c r="F620" s="10"/>
      <c r="G620" s="10"/>
      <c r="H620" s="10"/>
      <c r="I620" s="11"/>
      <c r="J620" s="29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4.75" customHeight="1" x14ac:dyDescent="0.25">
      <c r="A621" s="10"/>
      <c r="B621" s="8"/>
      <c r="C621" s="10"/>
      <c r="D621" s="10"/>
      <c r="E621" s="10"/>
      <c r="F621" s="10"/>
      <c r="G621" s="10"/>
      <c r="H621" s="10"/>
      <c r="I621" s="11"/>
      <c r="J621" s="29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4.75" customHeight="1" x14ac:dyDescent="0.25">
      <c r="A622" s="10"/>
      <c r="B622" s="8"/>
      <c r="C622" s="10"/>
      <c r="D622" s="10"/>
      <c r="E622" s="10"/>
      <c r="F622" s="10"/>
      <c r="G622" s="10"/>
      <c r="H622" s="10"/>
      <c r="I622" s="11"/>
      <c r="J622" s="29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4.75" customHeight="1" x14ac:dyDescent="0.25">
      <c r="A623" s="10"/>
      <c r="B623" s="8"/>
      <c r="C623" s="10"/>
      <c r="D623" s="10"/>
      <c r="E623" s="10"/>
      <c r="F623" s="10"/>
      <c r="G623" s="10"/>
      <c r="H623" s="10"/>
      <c r="I623" s="11"/>
      <c r="J623" s="29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4.75" customHeight="1" x14ac:dyDescent="0.25">
      <c r="A624" s="10"/>
      <c r="B624" s="8"/>
      <c r="C624" s="10"/>
      <c r="D624" s="10"/>
      <c r="E624" s="10"/>
      <c r="F624" s="10"/>
      <c r="G624" s="10"/>
      <c r="H624" s="10"/>
      <c r="I624" s="11"/>
      <c r="J624" s="29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4.75" customHeight="1" x14ac:dyDescent="0.25">
      <c r="A625" s="10"/>
      <c r="B625" s="8"/>
      <c r="C625" s="10"/>
      <c r="D625" s="10"/>
      <c r="E625" s="10"/>
      <c r="F625" s="10"/>
      <c r="G625" s="10"/>
      <c r="H625" s="10"/>
      <c r="I625" s="11"/>
      <c r="J625" s="29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4.75" customHeight="1" x14ac:dyDescent="0.25">
      <c r="A626" s="10"/>
      <c r="B626" s="8"/>
      <c r="C626" s="10"/>
      <c r="D626" s="10"/>
      <c r="E626" s="10"/>
      <c r="F626" s="10"/>
      <c r="G626" s="10"/>
      <c r="H626" s="10"/>
      <c r="I626" s="11"/>
      <c r="J626" s="29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4.75" customHeight="1" x14ac:dyDescent="0.25">
      <c r="A627" s="10"/>
      <c r="B627" s="8"/>
      <c r="C627" s="10"/>
      <c r="D627" s="10"/>
      <c r="E627" s="10"/>
      <c r="F627" s="10"/>
      <c r="G627" s="10"/>
      <c r="H627" s="10"/>
      <c r="I627" s="11"/>
      <c r="J627" s="29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4.75" customHeight="1" x14ac:dyDescent="0.25">
      <c r="A628" s="10"/>
      <c r="B628" s="8"/>
      <c r="C628" s="10"/>
      <c r="D628" s="10"/>
      <c r="E628" s="10"/>
      <c r="F628" s="10"/>
      <c r="G628" s="10"/>
      <c r="H628" s="10"/>
      <c r="I628" s="11"/>
      <c r="J628" s="29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4.75" customHeight="1" x14ac:dyDescent="0.25">
      <c r="A629" s="10"/>
      <c r="B629" s="8"/>
      <c r="C629" s="10"/>
      <c r="D629" s="10"/>
      <c r="E629" s="10"/>
      <c r="F629" s="10"/>
      <c r="G629" s="10"/>
      <c r="H629" s="10"/>
      <c r="I629" s="11"/>
      <c r="J629" s="29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4.75" customHeight="1" x14ac:dyDescent="0.25">
      <c r="A630" s="10"/>
      <c r="B630" s="8"/>
      <c r="C630" s="10"/>
      <c r="D630" s="10"/>
      <c r="E630" s="10"/>
      <c r="F630" s="10"/>
      <c r="G630" s="10"/>
      <c r="H630" s="10"/>
      <c r="I630" s="11"/>
      <c r="J630" s="29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4.75" customHeight="1" x14ac:dyDescent="0.25">
      <c r="A631" s="10"/>
      <c r="B631" s="8"/>
      <c r="C631" s="10"/>
      <c r="D631" s="10"/>
      <c r="E631" s="10"/>
      <c r="F631" s="10"/>
      <c r="G631" s="10"/>
      <c r="H631" s="10"/>
      <c r="I631" s="11"/>
      <c r="J631" s="29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4.75" customHeight="1" x14ac:dyDescent="0.25">
      <c r="A632" s="10"/>
      <c r="B632" s="8"/>
      <c r="C632" s="10"/>
      <c r="D632" s="10"/>
      <c r="E632" s="10"/>
      <c r="F632" s="10"/>
      <c r="G632" s="10"/>
      <c r="H632" s="10"/>
      <c r="I632" s="11"/>
      <c r="J632" s="29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4.75" customHeight="1" x14ac:dyDescent="0.25">
      <c r="A633" s="10"/>
      <c r="B633" s="8"/>
      <c r="C633" s="10"/>
      <c r="D633" s="10"/>
      <c r="E633" s="10"/>
      <c r="F633" s="10"/>
      <c r="G633" s="10"/>
      <c r="H633" s="10"/>
      <c r="I633" s="11"/>
      <c r="J633" s="29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4.75" customHeight="1" x14ac:dyDescent="0.25">
      <c r="A634" s="10"/>
      <c r="B634" s="8"/>
      <c r="C634" s="10"/>
      <c r="D634" s="10"/>
      <c r="E634" s="10"/>
      <c r="F634" s="10"/>
      <c r="G634" s="10"/>
      <c r="H634" s="10"/>
      <c r="I634" s="11"/>
      <c r="J634" s="29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4.75" customHeight="1" x14ac:dyDescent="0.25">
      <c r="A635" s="10"/>
      <c r="B635" s="8"/>
      <c r="C635" s="10"/>
      <c r="D635" s="10"/>
      <c r="E635" s="10"/>
      <c r="F635" s="10"/>
      <c r="G635" s="10"/>
      <c r="H635" s="10"/>
      <c r="I635" s="11"/>
      <c r="J635" s="29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4.75" customHeight="1" x14ac:dyDescent="0.25">
      <c r="A636" s="10"/>
      <c r="B636" s="8"/>
      <c r="C636" s="10"/>
      <c r="D636" s="10"/>
      <c r="E636" s="10"/>
      <c r="F636" s="10"/>
      <c r="G636" s="10"/>
      <c r="H636" s="10"/>
      <c r="I636" s="11"/>
      <c r="J636" s="29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4.75" customHeight="1" x14ac:dyDescent="0.25">
      <c r="A637" s="10"/>
      <c r="B637" s="8"/>
      <c r="C637" s="10"/>
      <c r="D637" s="10"/>
      <c r="E637" s="10"/>
      <c r="F637" s="10"/>
      <c r="G637" s="10"/>
      <c r="H637" s="10"/>
      <c r="I637" s="11"/>
      <c r="J637" s="29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4.75" customHeight="1" x14ac:dyDescent="0.25">
      <c r="A638" s="10"/>
      <c r="B638" s="8"/>
      <c r="C638" s="10"/>
      <c r="D638" s="10"/>
      <c r="E638" s="10"/>
      <c r="F638" s="10"/>
      <c r="G638" s="10"/>
      <c r="H638" s="10"/>
      <c r="I638" s="11"/>
      <c r="J638" s="29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4.75" customHeight="1" x14ac:dyDescent="0.25">
      <c r="A639" s="10"/>
      <c r="B639" s="8"/>
      <c r="C639" s="10"/>
      <c r="D639" s="10"/>
      <c r="E639" s="10"/>
      <c r="F639" s="10"/>
      <c r="G639" s="10"/>
      <c r="H639" s="10"/>
      <c r="I639" s="11"/>
      <c r="J639" s="29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4.75" customHeight="1" x14ac:dyDescent="0.25">
      <c r="A640" s="10"/>
      <c r="B640" s="8"/>
      <c r="C640" s="10"/>
      <c r="D640" s="10"/>
      <c r="E640" s="10"/>
      <c r="F640" s="10"/>
      <c r="G640" s="10"/>
      <c r="H640" s="10"/>
      <c r="I640" s="11"/>
      <c r="J640" s="29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4.75" customHeight="1" x14ac:dyDescent="0.25">
      <c r="A641" s="10"/>
      <c r="B641" s="8"/>
      <c r="C641" s="10"/>
      <c r="D641" s="10"/>
      <c r="E641" s="10"/>
      <c r="F641" s="10"/>
      <c r="G641" s="10"/>
      <c r="H641" s="10"/>
      <c r="I641" s="11"/>
      <c r="J641" s="29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4.75" customHeight="1" x14ac:dyDescent="0.25">
      <c r="A642" s="10"/>
      <c r="B642" s="8"/>
      <c r="C642" s="10"/>
      <c r="D642" s="10"/>
      <c r="E642" s="10"/>
      <c r="F642" s="10"/>
      <c r="G642" s="10"/>
      <c r="H642" s="10"/>
      <c r="I642" s="11"/>
      <c r="J642" s="29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4.75" customHeight="1" x14ac:dyDescent="0.25">
      <c r="A643" s="10"/>
      <c r="B643" s="8"/>
      <c r="C643" s="10"/>
      <c r="D643" s="10"/>
      <c r="E643" s="10"/>
      <c r="F643" s="10"/>
      <c r="G643" s="10"/>
      <c r="H643" s="10"/>
      <c r="I643" s="11"/>
      <c r="J643" s="29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4.75" customHeight="1" x14ac:dyDescent="0.25">
      <c r="A644" s="10"/>
      <c r="B644" s="8"/>
      <c r="C644" s="10"/>
      <c r="D644" s="10"/>
      <c r="E644" s="10"/>
      <c r="F644" s="10"/>
      <c r="G644" s="10"/>
      <c r="H644" s="10"/>
      <c r="I644" s="11"/>
      <c r="J644" s="29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4.75" customHeight="1" x14ac:dyDescent="0.25">
      <c r="A645" s="10"/>
      <c r="B645" s="8"/>
      <c r="C645" s="10"/>
      <c r="D645" s="10"/>
      <c r="E645" s="10"/>
      <c r="F645" s="10"/>
      <c r="G645" s="10"/>
      <c r="H645" s="10"/>
      <c r="I645" s="11"/>
      <c r="J645" s="29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4.75" customHeight="1" x14ac:dyDescent="0.25">
      <c r="A646" s="10"/>
      <c r="B646" s="8"/>
      <c r="C646" s="10"/>
      <c r="D646" s="10"/>
      <c r="E646" s="10"/>
      <c r="F646" s="10"/>
      <c r="G646" s="10"/>
      <c r="H646" s="10"/>
      <c r="I646" s="11"/>
      <c r="J646" s="29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4.75" customHeight="1" x14ac:dyDescent="0.25">
      <c r="A647" s="10"/>
      <c r="B647" s="8"/>
      <c r="C647" s="10"/>
      <c r="D647" s="10"/>
      <c r="E647" s="10"/>
      <c r="F647" s="10"/>
      <c r="G647" s="10"/>
      <c r="H647" s="10"/>
      <c r="I647" s="11"/>
      <c r="J647" s="29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4.75" customHeight="1" x14ac:dyDescent="0.25">
      <c r="A648" s="10"/>
      <c r="B648" s="8"/>
      <c r="C648" s="10"/>
      <c r="D648" s="10"/>
      <c r="E648" s="10"/>
      <c r="F648" s="10"/>
      <c r="G648" s="10"/>
      <c r="H648" s="10"/>
      <c r="I648" s="11"/>
      <c r="J648" s="29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4.75" customHeight="1" x14ac:dyDescent="0.25">
      <c r="A649" s="10"/>
      <c r="B649" s="8"/>
      <c r="C649" s="10"/>
      <c r="D649" s="10"/>
      <c r="E649" s="10"/>
      <c r="F649" s="10"/>
      <c r="G649" s="10"/>
      <c r="H649" s="10"/>
      <c r="I649" s="11"/>
      <c r="J649" s="29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4.75" customHeight="1" x14ac:dyDescent="0.25">
      <c r="A650" s="10"/>
      <c r="B650" s="8"/>
      <c r="C650" s="10"/>
      <c r="D650" s="10"/>
      <c r="E650" s="10"/>
      <c r="F650" s="10"/>
      <c r="G650" s="10"/>
      <c r="H650" s="10"/>
      <c r="I650" s="11"/>
      <c r="J650" s="29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4.75" customHeight="1" x14ac:dyDescent="0.25">
      <c r="A651" s="10"/>
      <c r="B651" s="8"/>
      <c r="C651" s="10"/>
      <c r="D651" s="10"/>
      <c r="E651" s="10"/>
      <c r="F651" s="10"/>
      <c r="G651" s="10"/>
      <c r="H651" s="10"/>
      <c r="I651" s="11"/>
      <c r="J651" s="29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4.75" customHeight="1" x14ac:dyDescent="0.25">
      <c r="A652" s="10"/>
      <c r="B652" s="8"/>
      <c r="C652" s="10"/>
      <c r="D652" s="10"/>
      <c r="E652" s="10"/>
      <c r="F652" s="10"/>
      <c r="G652" s="10"/>
      <c r="H652" s="10"/>
      <c r="I652" s="11"/>
      <c r="J652" s="29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4.75" customHeight="1" x14ac:dyDescent="0.25">
      <c r="A653" s="10"/>
      <c r="B653" s="8"/>
      <c r="C653" s="10"/>
      <c r="D653" s="10"/>
      <c r="E653" s="10"/>
      <c r="F653" s="10"/>
      <c r="G653" s="10"/>
      <c r="H653" s="10"/>
      <c r="I653" s="11"/>
      <c r="J653" s="29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4.75" customHeight="1" x14ac:dyDescent="0.25">
      <c r="A654" s="10"/>
      <c r="B654" s="8"/>
      <c r="C654" s="10"/>
      <c r="D654" s="10"/>
      <c r="E654" s="10"/>
      <c r="F654" s="10"/>
      <c r="G654" s="10"/>
      <c r="H654" s="10"/>
      <c r="I654" s="11"/>
      <c r="J654" s="29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4.75" customHeight="1" x14ac:dyDescent="0.25">
      <c r="A655" s="10"/>
      <c r="B655" s="8"/>
      <c r="C655" s="10"/>
      <c r="D655" s="10"/>
      <c r="E655" s="10"/>
      <c r="F655" s="10"/>
      <c r="G655" s="10"/>
      <c r="H655" s="10"/>
      <c r="I655" s="11"/>
      <c r="J655" s="29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4.75" customHeight="1" x14ac:dyDescent="0.25">
      <c r="A656" s="10"/>
      <c r="B656" s="8"/>
      <c r="C656" s="10"/>
      <c r="D656" s="10"/>
      <c r="E656" s="10"/>
      <c r="F656" s="10"/>
      <c r="G656" s="10"/>
      <c r="H656" s="10"/>
      <c r="I656" s="11"/>
      <c r="J656" s="29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4.75" customHeight="1" x14ac:dyDescent="0.25">
      <c r="A657" s="10"/>
      <c r="B657" s="8"/>
      <c r="C657" s="10"/>
      <c r="D657" s="10"/>
      <c r="E657" s="10"/>
      <c r="F657" s="10"/>
      <c r="G657" s="10"/>
      <c r="H657" s="10"/>
      <c r="I657" s="11"/>
      <c r="J657" s="29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4.75" customHeight="1" x14ac:dyDescent="0.25">
      <c r="A658" s="10"/>
      <c r="B658" s="8"/>
      <c r="C658" s="10"/>
      <c r="D658" s="10"/>
      <c r="E658" s="10"/>
      <c r="F658" s="10"/>
      <c r="G658" s="10"/>
      <c r="H658" s="10"/>
      <c r="I658" s="11"/>
      <c r="J658" s="29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4.75" customHeight="1" x14ac:dyDescent="0.25">
      <c r="A659" s="10"/>
      <c r="B659" s="8"/>
      <c r="C659" s="10"/>
      <c r="D659" s="10"/>
      <c r="E659" s="10"/>
      <c r="F659" s="10"/>
      <c r="G659" s="10"/>
      <c r="H659" s="10"/>
      <c r="I659" s="11"/>
      <c r="J659" s="29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4.75" customHeight="1" x14ac:dyDescent="0.25">
      <c r="A660" s="10"/>
      <c r="B660" s="8"/>
      <c r="C660" s="10"/>
      <c r="D660" s="10"/>
      <c r="E660" s="10"/>
      <c r="F660" s="10"/>
      <c r="G660" s="10"/>
      <c r="H660" s="10"/>
      <c r="I660" s="11"/>
      <c r="J660" s="29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4.75" customHeight="1" x14ac:dyDescent="0.25">
      <c r="A661" s="10"/>
      <c r="B661" s="8"/>
      <c r="C661" s="10"/>
      <c r="D661" s="10"/>
      <c r="E661" s="10"/>
      <c r="F661" s="10"/>
      <c r="G661" s="10"/>
      <c r="H661" s="10"/>
      <c r="I661" s="11"/>
      <c r="J661" s="29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4.75" customHeight="1" x14ac:dyDescent="0.25">
      <c r="A662" s="10"/>
      <c r="B662" s="8"/>
      <c r="C662" s="10"/>
      <c r="D662" s="10"/>
      <c r="E662" s="10"/>
      <c r="F662" s="10"/>
      <c r="G662" s="10"/>
      <c r="H662" s="10"/>
      <c r="I662" s="11"/>
      <c r="J662" s="29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4.75" customHeight="1" x14ac:dyDescent="0.25">
      <c r="A663" s="10"/>
      <c r="B663" s="8"/>
      <c r="C663" s="10"/>
      <c r="D663" s="10"/>
      <c r="E663" s="10"/>
      <c r="F663" s="10"/>
      <c r="G663" s="10"/>
      <c r="H663" s="10"/>
      <c r="I663" s="11"/>
      <c r="J663" s="29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4.75" customHeight="1" x14ac:dyDescent="0.25">
      <c r="A664" s="10"/>
      <c r="B664" s="8"/>
      <c r="C664" s="10"/>
      <c r="D664" s="10"/>
      <c r="E664" s="10"/>
      <c r="F664" s="10"/>
      <c r="G664" s="10"/>
      <c r="H664" s="10"/>
      <c r="I664" s="11"/>
      <c r="J664" s="29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4.75" customHeight="1" x14ac:dyDescent="0.25">
      <c r="A665" s="10"/>
      <c r="B665" s="8"/>
      <c r="C665" s="10"/>
      <c r="D665" s="10"/>
      <c r="E665" s="10"/>
      <c r="F665" s="10"/>
      <c r="G665" s="10"/>
      <c r="H665" s="10"/>
      <c r="I665" s="11"/>
      <c r="J665" s="29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4.75" customHeight="1" x14ac:dyDescent="0.25">
      <c r="A666" s="10"/>
      <c r="B666" s="8"/>
      <c r="C666" s="10"/>
      <c r="D666" s="10"/>
      <c r="E666" s="10"/>
      <c r="F666" s="10"/>
      <c r="G666" s="10"/>
      <c r="H666" s="10"/>
      <c r="I666" s="11"/>
      <c r="J666" s="29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4.75" customHeight="1" x14ac:dyDescent="0.25">
      <c r="A667" s="10"/>
      <c r="B667" s="8"/>
      <c r="C667" s="10"/>
      <c r="D667" s="10"/>
      <c r="E667" s="10"/>
      <c r="F667" s="10"/>
      <c r="G667" s="10"/>
      <c r="H667" s="10"/>
      <c r="I667" s="11"/>
      <c r="J667" s="29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4.75" customHeight="1" x14ac:dyDescent="0.25">
      <c r="A668" s="10"/>
      <c r="B668" s="8"/>
      <c r="C668" s="10"/>
      <c r="D668" s="10"/>
      <c r="E668" s="10"/>
      <c r="F668" s="10"/>
      <c r="G668" s="10"/>
      <c r="H668" s="10"/>
      <c r="I668" s="11"/>
      <c r="J668" s="29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4.75" customHeight="1" x14ac:dyDescent="0.25">
      <c r="A669" s="10"/>
      <c r="B669" s="8"/>
      <c r="C669" s="10"/>
      <c r="D669" s="10"/>
      <c r="E669" s="10"/>
      <c r="F669" s="10"/>
      <c r="G669" s="10"/>
      <c r="H669" s="10"/>
      <c r="I669" s="11"/>
      <c r="J669" s="29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4.75" customHeight="1" x14ac:dyDescent="0.25">
      <c r="A670" s="10"/>
      <c r="B670" s="8"/>
      <c r="C670" s="10"/>
      <c r="D670" s="10"/>
      <c r="E670" s="10"/>
      <c r="F670" s="10"/>
      <c r="G670" s="10"/>
      <c r="H670" s="10"/>
      <c r="I670" s="11"/>
      <c r="J670" s="29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4.75" customHeight="1" x14ac:dyDescent="0.25">
      <c r="A671" s="10"/>
      <c r="B671" s="8"/>
      <c r="C671" s="10"/>
      <c r="D671" s="10"/>
      <c r="E671" s="10"/>
      <c r="F671" s="10"/>
      <c r="G671" s="10"/>
      <c r="H671" s="10"/>
      <c r="I671" s="11"/>
      <c r="J671" s="29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4.75" customHeight="1" x14ac:dyDescent="0.25">
      <c r="A672" s="10"/>
      <c r="B672" s="8"/>
      <c r="C672" s="10"/>
      <c r="D672" s="10"/>
      <c r="E672" s="10"/>
      <c r="F672" s="10"/>
      <c r="G672" s="10"/>
      <c r="H672" s="10"/>
      <c r="I672" s="11"/>
      <c r="J672" s="29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4.75" customHeight="1" x14ac:dyDescent="0.25">
      <c r="A673" s="10"/>
      <c r="B673" s="8"/>
      <c r="C673" s="10"/>
      <c r="D673" s="10"/>
      <c r="E673" s="10"/>
      <c r="F673" s="10"/>
      <c r="G673" s="10"/>
      <c r="H673" s="10"/>
      <c r="I673" s="11"/>
      <c r="J673" s="29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4.75" customHeight="1" x14ac:dyDescent="0.25">
      <c r="A674" s="10"/>
      <c r="B674" s="8"/>
      <c r="C674" s="10"/>
      <c r="D674" s="10"/>
      <c r="E674" s="10"/>
      <c r="F674" s="10"/>
      <c r="G674" s="10"/>
      <c r="H674" s="10"/>
      <c r="I674" s="11"/>
      <c r="J674" s="29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4.75" customHeight="1" x14ac:dyDescent="0.25">
      <c r="A675" s="10"/>
      <c r="B675" s="8"/>
      <c r="C675" s="10"/>
      <c r="D675" s="10"/>
      <c r="E675" s="10"/>
      <c r="F675" s="10"/>
      <c r="G675" s="10"/>
      <c r="H675" s="10"/>
      <c r="I675" s="11"/>
      <c r="J675" s="29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4.75" customHeight="1" x14ac:dyDescent="0.25">
      <c r="A676" s="10"/>
      <c r="B676" s="8"/>
      <c r="C676" s="10"/>
      <c r="D676" s="10"/>
      <c r="E676" s="10"/>
      <c r="F676" s="10"/>
      <c r="G676" s="10"/>
      <c r="H676" s="10"/>
      <c r="I676" s="11"/>
      <c r="J676" s="29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4.75" customHeight="1" x14ac:dyDescent="0.25">
      <c r="A677" s="10"/>
      <c r="B677" s="8"/>
      <c r="C677" s="10"/>
      <c r="D677" s="10"/>
      <c r="E677" s="10"/>
      <c r="F677" s="10"/>
      <c r="G677" s="10"/>
      <c r="H677" s="10"/>
      <c r="I677" s="11"/>
      <c r="J677" s="29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4.75" customHeight="1" x14ac:dyDescent="0.25">
      <c r="A678" s="10"/>
      <c r="B678" s="8"/>
      <c r="C678" s="10"/>
      <c r="D678" s="10"/>
      <c r="E678" s="10"/>
      <c r="F678" s="10"/>
      <c r="G678" s="10"/>
      <c r="H678" s="10"/>
      <c r="I678" s="11"/>
      <c r="J678" s="29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4.75" customHeight="1" x14ac:dyDescent="0.25">
      <c r="A679" s="10"/>
      <c r="B679" s="8"/>
      <c r="C679" s="10"/>
      <c r="D679" s="10"/>
      <c r="E679" s="10"/>
      <c r="F679" s="10"/>
      <c r="G679" s="10"/>
      <c r="H679" s="10"/>
      <c r="I679" s="11"/>
      <c r="J679" s="29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4.75" customHeight="1" x14ac:dyDescent="0.25">
      <c r="A680" s="10"/>
      <c r="B680" s="8"/>
      <c r="C680" s="10"/>
      <c r="D680" s="10"/>
      <c r="E680" s="10"/>
      <c r="F680" s="10"/>
      <c r="G680" s="10"/>
      <c r="H680" s="10"/>
      <c r="I680" s="11"/>
      <c r="J680" s="29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4.75" customHeight="1" x14ac:dyDescent="0.25">
      <c r="A681" s="10"/>
      <c r="B681" s="8"/>
      <c r="C681" s="10"/>
      <c r="D681" s="10"/>
      <c r="E681" s="10"/>
      <c r="F681" s="10"/>
      <c r="G681" s="10"/>
      <c r="H681" s="10"/>
      <c r="I681" s="11"/>
      <c r="J681" s="29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4.75" customHeight="1" x14ac:dyDescent="0.25">
      <c r="A682" s="10"/>
      <c r="B682" s="8"/>
      <c r="C682" s="10"/>
      <c r="D682" s="10"/>
      <c r="E682" s="10"/>
      <c r="F682" s="10"/>
      <c r="G682" s="10"/>
      <c r="H682" s="10"/>
      <c r="I682" s="11"/>
      <c r="J682" s="29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4.75" customHeight="1" x14ac:dyDescent="0.25">
      <c r="A683" s="10"/>
      <c r="B683" s="8"/>
      <c r="C683" s="10"/>
      <c r="D683" s="10"/>
      <c r="E683" s="10"/>
      <c r="F683" s="10"/>
      <c r="G683" s="10"/>
      <c r="H683" s="10"/>
      <c r="I683" s="11"/>
      <c r="J683" s="29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4.75" customHeight="1" x14ac:dyDescent="0.25">
      <c r="A684" s="10"/>
      <c r="B684" s="8"/>
      <c r="C684" s="10"/>
      <c r="D684" s="10"/>
      <c r="E684" s="10"/>
      <c r="F684" s="10"/>
      <c r="G684" s="10"/>
      <c r="H684" s="10"/>
      <c r="I684" s="11"/>
      <c r="J684" s="29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4.75" customHeight="1" x14ac:dyDescent="0.25">
      <c r="A685" s="10"/>
      <c r="B685" s="8"/>
      <c r="C685" s="10"/>
      <c r="D685" s="10"/>
      <c r="E685" s="10"/>
      <c r="F685" s="10"/>
      <c r="G685" s="10"/>
      <c r="H685" s="10"/>
      <c r="I685" s="11"/>
      <c r="J685" s="29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4.75" customHeight="1" x14ac:dyDescent="0.25">
      <c r="A686" s="10"/>
      <c r="B686" s="8"/>
      <c r="C686" s="10"/>
      <c r="D686" s="10"/>
      <c r="E686" s="10"/>
      <c r="F686" s="10"/>
      <c r="G686" s="10"/>
      <c r="H686" s="10"/>
      <c r="I686" s="11"/>
      <c r="J686" s="29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4.75" customHeight="1" x14ac:dyDescent="0.25">
      <c r="A687" s="10"/>
      <c r="B687" s="8"/>
      <c r="C687" s="10"/>
      <c r="D687" s="10"/>
      <c r="E687" s="10"/>
      <c r="F687" s="10"/>
      <c r="G687" s="10"/>
      <c r="H687" s="10"/>
      <c r="I687" s="11"/>
      <c r="J687" s="29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4.75" customHeight="1" x14ac:dyDescent="0.25">
      <c r="A688" s="10"/>
      <c r="B688" s="8"/>
      <c r="C688" s="10"/>
      <c r="D688" s="10"/>
      <c r="E688" s="10"/>
      <c r="F688" s="10"/>
      <c r="G688" s="10"/>
      <c r="H688" s="10"/>
      <c r="I688" s="11"/>
      <c r="J688" s="29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4.75" customHeight="1" x14ac:dyDescent="0.25">
      <c r="A689" s="10"/>
      <c r="B689" s="8"/>
      <c r="C689" s="10"/>
      <c r="D689" s="10"/>
      <c r="E689" s="10"/>
      <c r="F689" s="10"/>
      <c r="G689" s="10"/>
      <c r="H689" s="10"/>
      <c r="I689" s="11"/>
      <c r="J689" s="29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4.75" customHeight="1" x14ac:dyDescent="0.25">
      <c r="A690" s="10"/>
      <c r="B690" s="8"/>
      <c r="C690" s="10"/>
      <c r="D690" s="10"/>
      <c r="E690" s="10"/>
      <c r="F690" s="10"/>
      <c r="G690" s="10"/>
      <c r="H690" s="10"/>
      <c r="I690" s="11"/>
      <c r="J690" s="29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4.75" customHeight="1" x14ac:dyDescent="0.25">
      <c r="A691" s="10"/>
      <c r="B691" s="8"/>
      <c r="C691" s="10"/>
      <c r="D691" s="10"/>
      <c r="E691" s="10"/>
      <c r="F691" s="10"/>
      <c r="G691" s="10"/>
      <c r="H691" s="10"/>
      <c r="I691" s="11"/>
      <c r="J691" s="29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4.75" customHeight="1" x14ac:dyDescent="0.25">
      <c r="A692" s="10"/>
      <c r="B692" s="8"/>
      <c r="C692" s="10"/>
      <c r="D692" s="10"/>
      <c r="E692" s="10"/>
      <c r="F692" s="10"/>
      <c r="G692" s="10"/>
      <c r="H692" s="10"/>
      <c r="I692" s="11"/>
      <c r="J692" s="29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4.75" customHeight="1" x14ac:dyDescent="0.25">
      <c r="A693" s="10"/>
      <c r="B693" s="8"/>
      <c r="C693" s="10"/>
      <c r="D693" s="10"/>
      <c r="E693" s="10"/>
      <c r="F693" s="10"/>
      <c r="G693" s="10"/>
      <c r="H693" s="10"/>
      <c r="I693" s="11"/>
      <c r="J693" s="29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4.75" customHeight="1" x14ac:dyDescent="0.25">
      <c r="A694" s="10"/>
      <c r="B694" s="8"/>
      <c r="C694" s="10"/>
      <c r="D694" s="10"/>
      <c r="E694" s="10"/>
      <c r="F694" s="10"/>
      <c r="G694" s="10"/>
      <c r="H694" s="10"/>
      <c r="I694" s="11"/>
      <c r="J694" s="29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4.75" customHeight="1" x14ac:dyDescent="0.25">
      <c r="A695" s="10"/>
      <c r="B695" s="8"/>
      <c r="C695" s="10"/>
      <c r="D695" s="10"/>
      <c r="E695" s="10"/>
      <c r="F695" s="10"/>
      <c r="G695" s="10"/>
      <c r="H695" s="10"/>
      <c r="I695" s="11"/>
      <c r="J695" s="29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4.75" customHeight="1" x14ac:dyDescent="0.25">
      <c r="A696" s="10"/>
      <c r="B696" s="8"/>
      <c r="C696" s="10"/>
      <c r="D696" s="10"/>
      <c r="E696" s="10"/>
      <c r="F696" s="10"/>
      <c r="G696" s="10"/>
      <c r="H696" s="10"/>
      <c r="I696" s="11"/>
      <c r="J696" s="29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4.75" customHeight="1" x14ac:dyDescent="0.25">
      <c r="A697" s="10"/>
      <c r="B697" s="8"/>
      <c r="C697" s="10"/>
      <c r="D697" s="10"/>
      <c r="E697" s="10"/>
      <c r="F697" s="10"/>
      <c r="G697" s="10"/>
      <c r="H697" s="10"/>
      <c r="I697" s="11"/>
      <c r="J697" s="29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4.75" customHeight="1" x14ac:dyDescent="0.25">
      <c r="A698" s="10"/>
      <c r="B698" s="8"/>
      <c r="C698" s="10"/>
      <c r="D698" s="10"/>
      <c r="E698" s="10"/>
      <c r="F698" s="10"/>
      <c r="G698" s="10"/>
      <c r="H698" s="10"/>
      <c r="I698" s="11"/>
      <c r="J698" s="29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4.75" customHeight="1" x14ac:dyDescent="0.25">
      <c r="A699" s="10"/>
      <c r="B699" s="8"/>
      <c r="C699" s="10"/>
      <c r="D699" s="10"/>
      <c r="E699" s="10"/>
      <c r="F699" s="10"/>
      <c r="G699" s="10"/>
      <c r="H699" s="10"/>
      <c r="I699" s="11"/>
      <c r="J699" s="29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4.75" customHeight="1" x14ac:dyDescent="0.25">
      <c r="A700" s="10"/>
      <c r="B700" s="8"/>
      <c r="C700" s="10"/>
      <c r="D700" s="10"/>
      <c r="E700" s="10"/>
      <c r="F700" s="10"/>
      <c r="G700" s="10"/>
      <c r="H700" s="10"/>
      <c r="I700" s="11"/>
      <c r="J700" s="29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4.75" customHeight="1" x14ac:dyDescent="0.25">
      <c r="A701" s="10"/>
      <c r="B701" s="8"/>
      <c r="C701" s="10"/>
      <c r="D701" s="10"/>
      <c r="E701" s="10"/>
      <c r="F701" s="10"/>
      <c r="G701" s="10"/>
      <c r="H701" s="10"/>
      <c r="I701" s="11"/>
      <c r="J701" s="29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4.75" customHeight="1" x14ac:dyDescent="0.25">
      <c r="A702" s="10"/>
      <c r="B702" s="8"/>
      <c r="C702" s="10"/>
      <c r="D702" s="10"/>
      <c r="E702" s="10"/>
      <c r="F702" s="10"/>
      <c r="G702" s="10"/>
      <c r="H702" s="10"/>
      <c r="I702" s="11"/>
      <c r="J702" s="29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4.75" customHeight="1" x14ac:dyDescent="0.25">
      <c r="A703" s="10"/>
      <c r="B703" s="8"/>
      <c r="C703" s="10"/>
      <c r="D703" s="10"/>
      <c r="E703" s="10"/>
      <c r="F703" s="10"/>
      <c r="G703" s="10"/>
      <c r="H703" s="10"/>
      <c r="I703" s="11"/>
      <c r="J703" s="29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4.75" customHeight="1" x14ac:dyDescent="0.25">
      <c r="A704" s="10"/>
      <c r="B704" s="8"/>
      <c r="C704" s="10"/>
      <c r="D704" s="10"/>
      <c r="E704" s="10"/>
      <c r="F704" s="10"/>
      <c r="G704" s="10"/>
      <c r="H704" s="10"/>
      <c r="I704" s="11"/>
      <c r="J704" s="29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4.75" customHeight="1" x14ac:dyDescent="0.25">
      <c r="A705" s="10"/>
      <c r="B705" s="8"/>
      <c r="C705" s="10"/>
      <c r="D705" s="10"/>
      <c r="E705" s="10"/>
      <c r="F705" s="10"/>
      <c r="G705" s="10"/>
      <c r="H705" s="10"/>
      <c r="I705" s="11"/>
      <c r="J705" s="29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4.75" customHeight="1" x14ac:dyDescent="0.25">
      <c r="A706" s="10"/>
      <c r="B706" s="8"/>
      <c r="C706" s="10"/>
      <c r="D706" s="10"/>
      <c r="E706" s="10"/>
      <c r="F706" s="10"/>
      <c r="G706" s="10"/>
      <c r="H706" s="10"/>
      <c r="I706" s="11"/>
      <c r="J706" s="29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4.75" customHeight="1" x14ac:dyDescent="0.25">
      <c r="A707" s="10"/>
      <c r="B707" s="8"/>
      <c r="C707" s="10"/>
      <c r="D707" s="10"/>
      <c r="E707" s="10"/>
      <c r="F707" s="10"/>
      <c r="G707" s="10"/>
      <c r="H707" s="10"/>
      <c r="I707" s="11"/>
      <c r="J707" s="29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4.75" customHeight="1" x14ac:dyDescent="0.25">
      <c r="A708" s="10"/>
      <c r="B708" s="8"/>
      <c r="C708" s="10"/>
      <c r="D708" s="10"/>
      <c r="E708" s="10"/>
      <c r="F708" s="10"/>
      <c r="G708" s="10"/>
      <c r="H708" s="10"/>
      <c r="I708" s="11"/>
      <c r="J708" s="29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4.75" customHeight="1" x14ac:dyDescent="0.25">
      <c r="A709" s="10"/>
      <c r="B709" s="8"/>
      <c r="C709" s="10"/>
      <c r="D709" s="10"/>
      <c r="E709" s="10"/>
      <c r="F709" s="10"/>
      <c r="G709" s="10"/>
      <c r="H709" s="10"/>
      <c r="I709" s="11"/>
      <c r="J709" s="29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4.75" customHeight="1" x14ac:dyDescent="0.25">
      <c r="A710" s="10"/>
      <c r="B710" s="8"/>
      <c r="C710" s="10"/>
      <c r="D710" s="10"/>
      <c r="E710" s="10"/>
      <c r="F710" s="10"/>
      <c r="G710" s="10"/>
      <c r="H710" s="10"/>
      <c r="I710" s="11"/>
      <c r="J710" s="29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4.75" customHeight="1" x14ac:dyDescent="0.25">
      <c r="A711" s="10"/>
      <c r="B711" s="8"/>
      <c r="C711" s="10"/>
      <c r="D711" s="10"/>
      <c r="E711" s="10"/>
      <c r="F711" s="10"/>
      <c r="G711" s="10"/>
      <c r="H711" s="10"/>
      <c r="I711" s="11"/>
      <c r="J711" s="29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4.75" customHeight="1" x14ac:dyDescent="0.25">
      <c r="A712" s="10"/>
      <c r="B712" s="8"/>
      <c r="C712" s="10"/>
      <c r="D712" s="10"/>
      <c r="E712" s="10"/>
      <c r="F712" s="10"/>
      <c r="G712" s="10"/>
      <c r="H712" s="10"/>
      <c r="I712" s="11"/>
      <c r="J712" s="29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4.75" customHeight="1" x14ac:dyDescent="0.25">
      <c r="A713" s="10"/>
      <c r="B713" s="8"/>
      <c r="C713" s="10"/>
      <c r="D713" s="10"/>
      <c r="E713" s="10"/>
      <c r="F713" s="10"/>
      <c r="G713" s="10"/>
      <c r="H713" s="10"/>
      <c r="I713" s="11"/>
      <c r="J713" s="29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4.75" customHeight="1" x14ac:dyDescent="0.25">
      <c r="A714" s="10"/>
      <c r="B714" s="8"/>
      <c r="C714" s="10"/>
      <c r="D714" s="10"/>
      <c r="E714" s="10"/>
      <c r="F714" s="10"/>
      <c r="G714" s="10"/>
      <c r="H714" s="10"/>
      <c r="I714" s="11"/>
      <c r="J714" s="29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4.75" customHeight="1" x14ac:dyDescent="0.25">
      <c r="A715" s="10"/>
      <c r="B715" s="8"/>
      <c r="C715" s="10"/>
      <c r="D715" s="10"/>
      <c r="E715" s="10"/>
      <c r="F715" s="10"/>
      <c r="G715" s="10"/>
      <c r="H715" s="10"/>
      <c r="I715" s="11"/>
      <c r="J715" s="29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4.75" customHeight="1" x14ac:dyDescent="0.25">
      <c r="A716" s="10"/>
      <c r="B716" s="8"/>
      <c r="C716" s="10"/>
      <c r="D716" s="10"/>
      <c r="E716" s="10"/>
      <c r="F716" s="10"/>
      <c r="G716" s="10"/>
      <c r="H716" s="10"/>
      <c r="I716" s="11"/>
      <c r="J716" s="29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4.75" customHeight="1" x14ac:dyDescent="0.25">
      <c r="A717" s="10"/>
      <c r="B717" s="8"/>
      <c r="C717" s="10"/>
      <c r="D717" s="10"/>
      <c r="E717" s="10"/>
      <c r="F717" s="10"/>
      <c r="G717" s="10"/>
      <c r="H717" s="10"/>
      <c r="I717" s="11"/>
      <c r="J717" s="29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4.75" customHeight="1" x14ac:dyDescent="0.25">
      <c r="A718" s="10"/>
      <c r="B718" s="8"/>
      <c r="C718" s="10"/>
      <c r="D718" s="10"/>
      <c r="E718" s="10"/>
      <c r="F718" s="10"/>
      <c r="G718" s="10"/>
      <c r="H718" s="10"/>
      <c r="I718" s="11"/>
      <c r="J718" s="29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4.75" customHeight="1" x14ac:dyDescent="0.25">
      <c r="A719" s="10"/>
      <c r="B719" s="8"/>
      <c r="C719" s="10"/>
      <c r="D719" s="10"/>
      <c r="E719" s="10"/>
      <c r="F719" s="10"/>
      <c r="G719" s="10"/>
      <c r="H719" s="10"/>
      <c r="I719" s="11"/>
      <c r="J719" s="29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4.75" customHeight="1" x14ac:dyDescent="0.25">
      <c r="A720" s="10"/>
      <c r="B720" s="8"/>
      <c r="C720" s="10"/>
      <c r="D720" s="10"/>
      <c r="E720" s="10"/>
      <c r="F720" s="10"/>
      <c r="G720" s="10"/>
      <c r="H720" s="10"/>
      <c r="I720" s="11"/>
      <c r="J720" s="29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4.75" customHeight="1" x14ac:dyDescent="0.25">
      <c r="A721" s="10"/>
      <c r="B721" s="8"/>
      <c r="C721" s="10"/>
      <c r="D721" s="10"/>
      <c r="E721" s="10"/>
      <c r="F721" s="10"/>
      <c r="G721" s="10"/>
      <c r="H721" s="10"/>
      <c r="I721" s="11"/>
      <c r="J721" s="29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4.75" customHeight="1" x14ac:dyDescent="0.25">
      <c r="A722" s="10"/>
      <c r="B722" s="8"/>
      <c r="C722" s="10"/>
      <c r="D722" s="10"/>
      <c r="E722" s="10"/>
      <c r="F722" s="10"/>
      <c r="G722" s="10"/>
      <c r="H722" s="10"/>
      <c r="I722" s="11"/>
      <c r="J722" s="29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4.75" customHeight="1" x14ac:dyDescent="0.25">
      <c r="A723" s="10"/>
      <c r="B723" s="8"/>
      <c r="C723" s="10"/>
      <c r="D723" s="10"/>
      <c r="E723" s="10"/>
      <c r="F723" s="10"/>
      <c r="G723" s="10"/>
      <c r="H723" s="10"/>
      <c r="I723" s="11"/>
      <c r="J723" s="29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4.75" customHeight="1" x14ac:dyDescent="0.25">
      <c r="A724" s="10"/>
      <c r="B724" s="8"/>
      <c r="C724" s="10"/>
      <c r="D724" s="10"/>
      <c r="E724" s="10"/>
      <c r="F724" s="10"/>
      <c r="G724" s="10"/>
      <c r="H724" s="10"/>
      <c r="I724" s="11"/>
      <c r="J724" s="29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4.75" customHeight="1" x14ac:dyDescent="0.25">
      <c r="A725" s="10"/>
      <c r="B725" s="8"/>
      <c r="C725" s="10"/>
      <c r="D725" s="10"/>
      <c r="E725" s="10"/>
      <c r="F725" s="10"/>
      <c r="G725" s="10"/>
      <c r="H725" s="10"/>
      <c r="I725" s="11"/>
      <c r="J725" s="29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4.75" customHeight="1" x14ac:dyDescent="0.25">
      <c r="A726" s="10"/>
      <c r="B726" s="8"/>
      <c r="C726" s="10"/>
      <c r="D726" s="10"/>
      <c r="E726" s="10"/>
      <c r="F726" s="10"/>
      <c r="G726" s="10"/>
      <c r="H726" s="10"/>
      <c r="I726" s="11"/>
      <c r="J726" s="29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4.75" customHeight="1" x14ac:dyDescent="0.25">
      <c r="A727" s="10"/>
      <c r="B727" s="8"/>
      <c r="C727" s="10"/>
      <c r="D727" s="10"/>
      <c r="E727" s="10"/>
      <c r="F727" s="10"/>
      <c r="G727" s="10"/>
      <c r="H727" s="10"/>
      <c r="I727" s="11"/>
      <c r="J727" s="29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4.75" customHeight="1" x14ac:dyDescent="0.25">
      <c r="A728" s="10"/>
      <c r="B728" s="8"/>
      <c r="C728" s="10"/>
      <c r="D728" s="10"/>
      <c r="E728" s="10"/>
      <c r="F728" s="10"/>
      <c r="G728" s="10"/>
      <c r="H728" s="10"/>
      <c r="I728" s="11"/>
      <c r="J728" s="29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4.75" customHeight="1" x14ac:dyDescent="0.25">
      <c r="A729" s="10"/>
      <c r="B729" s="8"/>
      <c r="C729" s="10"/>
      <c r="D729" s="10"/>
      <c r="E729" s="10"/>
      <c r="F729" s="10"/>
      <c r="G729" s="10"/>
      <c r="H729" s="10"/>
      <c r="I729" s="11"/>
      <c r="J729" s="29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4.75" customHeight="1" x14ac:dyDescent="0.25">
      <c r="A730" s="10"/>
      <c r="B730" s="8"/>
      <c r="C730" s="10"/>
      <c r="D730" s="10"/>
      <c r="E730" s="10"/>
      <c r="F730" s="10"/>
      <c r="G730" s="10"/>
      <c r="H730" s="10"/>
      <c r="I730" s="11"/>
      <c r="J730" s="29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4.75" customHeight="1" x14ac:dyDescent="0.25">
      <c r="A731" s="10"/>
      <c r="B731" s="8"/>
      <c r="C731" s="10"/>
      <c r="D731" s="10"/>
      <c r="E731" s="10"/>
      <c r="F731" s="10"/>
      <c r="G731" s="10"/>
      <c r="H731" s="10"/>
      <c r="I731" s="11"/>
      <c r="J731" s="29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4.75" customHeight="1" x14ac:dyDescent="0.25">
      <c r="A732" s="10"/>
      <c r="B732" s="8"/>
      <c r="C732" s="10"/>
      <c r="D732" s="10"/>
      <c r="E732" s="10"/>
      <c r="F732" s="10"/>
      <c r="G732" s="10"/>
      <c r="H732" s="10"/>
      <c r="I732" s="11"/>
      <c r="J732" s="29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4.75" customHeight="1" x14ac:dyDescent="0.25">
      <c r="A733" s="10"/>
      <c r="B733" s="8"/>
      <c r="C733" s="10"/>
      <c r="D733" s="10"/>
      <c r="E733" s="10"/>
      <c r="F733" s="10"/>
      <c r="G733" s="10"/>
      <c r="H733" s="10"/>
      <c r="I733" s="11"/>
      <c r="J733" s="29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4.75" customHeight="1" x14ac:dyDescent="0.25">
      <c r="A734" s="10"/>
      <c r="B734" s="8"/>
      <c r="C734" s="10"/>
      <c r="D734" s="10"/>
      <c r="E734" s="10"/>
      <c r="F734" s="10"/>
      <c r="G734" s="10"/>
      <c r="H734" s="10"/>
      <c r="I734" s="11"/>
      <c r="J734" s="29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4.75" customHeight="1" x14ac:dyDescent="0.25">
      <c r="A735" s="10"/>
      <c r="B735" s="8"/>
      <c r="C735" s="10"/>
      <c r="D735" s="10"/>
      <c r="E735" s="10"/>
      <c r="F735" s="10"/>
      <c r="G735" s="10"/>
      <c r="H735" s="10"/>
      <c r="I735" s="11"/>
      <c r="J735" s="29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4.75" customHeight="1" x14ac:dyDescent="0.25">
      <c r="A736" s="10"/>
      <c r="B736" s="8"/>
      <c r="C736" s="10"/>
      <c r="D736" s="10"/>
      <c r="E736" s="10"/>
      <c r="F736" s="10"/>
      <c r="G736" s="10"/>
      <c r="H736" s="10"/>
      <c r="I736" s="11"/>
      <c r="J736" s="29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4.75" customHeight="1" x14ac:dyDescent="0.25">
      <c r="A737" s="10"/>
      <c r="B737" s="8"/>
      <c r="C737" s="10"/>
      <c r="D737" s="10"/>
      <c r="E737" s="10"/>
      <c r="F737" s="10"/>
      <c r="G737" s="10"/>
      <c r="H737" s="10"/>
      <c r="I737" s="11"/>
      <c r="J737" s="29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4.75" customHeight="1" x14ac:dyDescent="0.25">
      <c r="A738" s="10"/>
      <c r="B738" s="8"/>
      <c r="C738" s="10"/>
      <c r="D738" s="10"/>
      <c r="E738" s="10"/>
      <c r="F738" s="10"/>
      <c r="G738" s="10"/>
      <c r="H738" s="10"/>
      <c r="I738" s="11"/>
      <c r="J738" s="29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4.75" customHeight="1" x14ac:dyDescent="0.25">
      <c r="A739" s="10"/>
      <c r="B739" s="8"/>
      <c r="C739" s="10"/>
      <c r="D739" s="10"/>
      <c r="E739" s="10"/>
      <c r="F739" s="10"/>
      <c r="G739" s="10"/>
      <c r="H739" s="10"/>
      <c r="I739" s="11"/>
      <c r="J739" s="29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4.75" customHeight="1" x14ac:dyDescent="0.25">
      <c r="A740" s="10"/>
      <c r="B740" s="8"/>
      <c r="C740" s="10"/>
      <c r="D740" s="10"/>
      <c r="E740" s="10"/>
      <c r="F740" s="10"/>
      <c r="G740" s="10"/>
      <c r="H740" s="10"/>
      <c r="I740" s="11"/>
      <c r="J740" s="29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4.75" customHeight="1" x14ac:dyDescent="0.25">
      <c r="A741" s="10"/>
      <c r="B741" s="8"/>
      <c r="C741" s="10"/>
      <c r="D741" s="10"/>
      <c r="E741" s="10"/>
      <c r="F741" s="10"/>
      <c r="G741" s="10"/>
      <c r="H741" s="10"/>
      <c r="I741" s="11"/>
      <c r="J741" s="29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4.75" customHeight="1" x14ac:dyDescent="0.25">
      <c r="A742" s="10"/>
      <c r="B742" s="8"/>
      <c r="C742" s="10"/>
      <c r="D742" s="10"/>
      <c r="E742" s="10"/>
      <c r="F742" s="10"/>
      <c r="G742" s="10"/>
      <c r="H742" s="10"/>
      <c r="I742" s="11"/>
      <c r="J742" s="29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4.75" customHeight="1" x14ac:dyDescent="0.25">
      <c r="A743" s="10"/>
      <c r="B743" s="8"/>
      <c r="C743" s="10"/>
      <c r="D743" s="10"/>
      <c r="E743" s="10"/>
      <c r="F743" s="10"/>
      <c r="G743" s="10"/>
      <c r="H743" s="10"/>
      <c r="I743" s="11"/>
      <c r="J743" s="29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4.75" customHeight="1" x14ac:dyDescent="0.25">
      <c r="A744" s="10"/>
      <c r="B744" s="8"/>
      <c r="C744" s="10"/>
      <c r="D744" s="10"/>
      <c r="E744" s="10"/>
      <c r="F744" s="10"/>
      <c r="G744" s="10"/>
      <c r="H744" s="10"/>
      <c r="I744" s="11"/>
      <c r="J744" s="29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4.75" customHeight="1" x14ac:dyDescent="0.25">
      <c r="A745" s="10"/>
      <c r="B745" s="8"/>
      <c r="C745" s="10"/>
      <c r="D745" s="10"/>
      <c r="E745" s="10"/>
      <c r="F745" s="10"/>
      <c r="G745" s="10"/>
      <c r="H745" s="10"/>
      <c r="I745" s="11"/>
      <c r="J745" s="29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4.75" customHeight="1" x14ac:dyDescent="0.25">
      <c r="A746" s="10"/>
      <c r="B746" s="8"/>
      <c r="C746" s="10"/>
      <c r="D746" s="10"/>
      <c r="E746" s="10"/>
      <c r="F746" s="10"/>
      <c r="G746" s="10"/>
      <c r="H746" s="10"/>
      <c r="I746" s="11"/>
      <c r="J746" s="29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4.75" customHeight="1" x14ac:dyDescent="0.25">
      <c r="A747" s="10"/>
      <c r="B747" s="8"/>
      <c r="C747" s="10"/>
      <c r="D747" s="10"/>
      <c r="E747" s="10"/>
      <c r="F747" s="10"/>
      <c r="G747" s="10"/>
      <c r="H747" s="10"/>
      <c r="I747" s="11"/>
      <c r="J747" s="29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4.75" customHeight="1" x14ac:dyDescent="0.25">
      <c r="A748" s="10"/>
      <c r="B748" s="8"/>
      <c r="C748" s="10"/>
      <c r="D748" s="10"/>
      <c r="E748" s="10"/>
      <c r="F748" s="10"/>
      <c r="G748" s="10"/>
      <c r="H748" s="10"/>
      <c r="I748" s="11"/>
      <c r="J748" s="29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4.75" customHeight="1" x14ac:dyDescent="0.25">
      <c r="A749" s="10"/>
      <c r="B749" s="8"/>
      <c r="C749" s="10"/>
      <c r="D749" s="10"/>
      <c r="E749" s="10"/>
      <c r="F749" s="10"/>
      <c r="G749" s="10"/>
      <c r="H749" s="10"/>
      <c r="I749" s="11"/>
      <c r="J749" s="29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4.75" customHeight="1" x14ac:dyDescent="0.25">
      <c r="A750" s="10"/>
      <c r="B750" s="8"/>
      <c r="C750" s="10"/>
      <c r="D750" s="10"/>
      <c r="E750" s="10"/>
      <c r="F750" s="10"/>
      <c r="G750" s="10"/>
      <c r="H750" s="10"/>
      <c r="I750" s="11"/>
      <c r="J750" s="29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4.75" customHeight="1" x14ac:dyDescent="0.25">
      <c r="A751" s="10"/>
      <c r="B751" s="8"/>
      <c r="C751" s="10"/>
      <c r="D751" s="10"/>
      <c r="E751" s="10"/>
      <c r="F751" s="10"/>
      <c r="G751" s="10"/>
      <c r="H751" s="10"/>
      <c r="I751" s="11"/>
      <c r="J751" s="29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4.75" customHeight="1" x14ac:dyDescent="0.25">
      <c r="A752" s="10"/>
      <c r="B752" s="8"/>
      <c r="C752" s="10"/>
      <c r="D752" s="10"/>
      <c r="E752" s="10"/>
      <c r="F752" s="10"/>
      <c r="G752" s="10"/>
      <c r="H752" s="10"/>
      <c r="I752" s="11"/>
      <c r="J752" s="29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4.75" customHeight="1" x14ac:dyDescent="0.25">
      <c r="A753" s="10"/>
      <c r="B753" s="8"/>
      <c r="C753" s="10"/>
      <c r="D753" s="10"/>
      <c r="E753" s="10"/>
      <c r="F753" s="10"/>
      <c r="G753" s="10"/>
      <c r="H753" s="10"/>
      <c r="I753" s="11"/>
      <c r="J753" s="29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4.75" customHeight="1" x14ac:dyDescent="0.25">
      <c r="A754" s="10"/>
      <c r="B754" s="8"/>
      <c r="C754" s="10"/>
      <c r="D754" s="10"/>
      <c r="E754" s="10"/>
      <c r="F754" s="10"/>
      <c r="G754" s="10"/>
      <c r="H754" s="10"/>
      <c r="I754" s="11"/>
      <c r="J754" s="29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4.75" customHeight="1" x14ac:dyDescent="0.25">
      <c r="A755" s="10"/>
      <c r="B755" s="8"/>
      <c r="C755" s="10"/>
      <c r="D755" s="10"/>
      <c r="E755" s="10"/>
      <c r="F755" s="10"/>
      <c r="G755" s="10"/>
      <c r="H755" s="10"/>
      <c r="I755" s="11"/>
      <c r="J755" s="29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4.75" customHeight="1" x14ac:dyDescent="0.25">
      <c r="A756" s="10"/>
      <c r="B756" s="8"/>
      <c r="C756" s="10"/>
      <c r="D756" s="10"/>
      <c r="E756" s="10"/>
      <c r="F756" s="10"/>
      <c r="G756" s="10"/>
      <c r="H756" s="10"/>
      <c r="I756" s="11"/>
      <c r="J756" s="29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4.75" customHeight="1" x14ac:dyDescent="0.25">
      <c r="A757" s="10"/>
      <c r="B757" s="8"/>
      <c r="C757" s="10"/>
      <c r="D757" s="10"/>
      <c r="E757" s="10"/>
      <c r="F757" s="10"/>
      <c r="G757" s="10"/>
      <c r="H757" s="10"/>
      <c r="I757" s="11"/>
      <c r="J757" s="29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4.75" customHeight="1" x14ac:dyDescent="0.25">
      <c r="A758" s="10"/>
      <c r="B758" s="8"/>
      <c r="C758" s="10"/>
      <c r="D758" s="10"/>
      <c r="E758" s="10"/>
      <c r="F758" s="10"/>
      <c r="G758" s="10"/>
      <c r="H758" s="10"/>
      <c r="I758" s="11"/>
      <c r="J758" s="29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4.75" customHeight="1" x14ac:dyDescent="0.25">
      <c r="A759" s="10"/>
      <c r="B759" s="8"/>
      <c r="C759" s="10"/>
      <c r="D759" s="10"/>
      <c r="E759" s="10"/>
      <c r="F759" s="10"/>
      <c r="G759" s="10"/>
      <c r="H759" s="10"/>
      <c r="I759" s="11"/>
      <c r="J759" s="29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4.75" customHeight="1" x14ac:dyDescent="0.25">
      <c r="A760" s="10"/>
      <c r="B760" s="8"/>
      <c r="C760" s="10"/>
      <c r="D760" s="10"/>
      <c r="E760" s="10"/>
      <c r="F760" s="10"/>
      <c r="G760" s="10"/>
      <c r="H760" s="10"/>
      <c r="I760" s="11"/>
      <c r="J760" s="29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4.75" customHeight="1" x14ac:dyDescent="0.25">
      <c r="A761" s="10"/>
      <c r="B761" s="8"/>
      <c r="C761" s="10"/>
      <c r="D761" s="10"/>
      <c r="E761" s="10"/>
      <c r="F761" s="10"/>
      <c r="G761" s="10"/>
      <c r="H761" s="10"/>
      <c r="I761" s="11"/>
      <c r="J761" s="29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4.75" customHeight="1" x14ac:dyDescent="0.25">
      <c r="A762" s="10"/>
      <c r="B762" s="8"/>
      <c r="C762" s="10"/>
      <c r="D762" s="10"/>
      <c r="E762" s="10"/>
      <c r="F762" s="10"/>
      <c r="G762" s="10"/>
      <c r="H762" s="10"/>
      <c r="I762" s="11"/>
      <c r="J762" s="29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4.75" customHeight="1" x14ac:dyDescent="0.25">
      <c r="A763" s="10"/>
      <c r="B763" s="8"/>
      <c r="C763" s="10"/>
      <c r="D763" s="10"/>
      <c r="E763" s="10"/>
      <c r="F763" s="10"/>
      <c r="G763" s="10"/>
      <c r="H763" s="10"/>
      <c r="I763" s="11"/>
      <c r="J763" s="29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4.75" customHeight="1" x14ac:dyDescent="0.25">
      <c r="A764" s="10"/>
      <c r="B764" s="8"/>
      <c r="C764" s="10"/>
      <c r="D764" s="10"/>
      <c r="E764" s="10"/>
      <c r="F764" s="10"/>
      <c r="G764" s="10"/>
      <c r="H764" s="10"/>
      <c r="I764" s="11"/>
      <c r="J764" s="29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4.75" customHeight="1" x14ac:dyDescent="0.25">
      <c r="A765" s="10"/>
      <c r="B765" s="8"/>
      <c r="C765" s="10"/>
      <c r="D765" s="10"/>
      <c r="E765" s="10"/>
      <c r="F765" s="10"/>
      <c r="G765" s="10"/>
      <c r="H765" s="10"/>
      <c r="I765" s="11"/>
      <c r="J765" s="29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4.75" customHeight="1" x14ac:dyDescent="0.25">
      <c r="A766" s="10"/>
      <c r="B766" s="8"/>
      <c r="C766" s="10"/>
      <c r="D766" s="10"/>
      <c r="E766" s="10"/>
      <c r="F766" s="10"/>
      <c r="G766" s="10"/>
      <c r="H766" s="10"/>
      <c r="I766" s="11"/>
      <c r="J766" s="29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4.75" customHeight="1" x14ac:dyDescent="0.25">
      <c r="A767" s="10"/>
      <c r="B767" s="8"/>
      <c r="C767" s="10"/>
      <c r="D767" s="10"/>
      <c r="E767" s="10"/>
      <c r="F767" s="10"/>
      <c r="G767" s="10"/>
      <c r="H767" s="10"/>
      <c r="I767" s="11"/>
      <c r="J767" s="29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4.75" customHeight="1" x14ac:dyDescent="0.25">
      <c r="A768" s="10"/>
      <c r="B768" s="8"/>
      <c r="C768" s="10"/>
      <c r="D768" s="10"/>
      <c r="E768" s="10"/>
      <c r="F768" s="10"/>
      <c r="G768" s="10"/>
      <c r="H768" s="10"/>
      <c r="I768" s="11"/>
      <c r="J768" s="29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4.75" customHeight="1" x14ac:dyDescent="0.25">
      <c r="A769" s="10"/>
      <c r="B769" s="8"/>
      <c r="C769" s="10"/>
      <c r="D769" s="10"/>
      <c r="E769" s="10"/>
      <c r="F769" s="10"/>
      <c r="G769" s="10"/>
      <c r="H769" s="10"/>
      <c r="I769" s="11"/>
      <c r="J769" s="29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4.75" customHeight="1" x14ac:dyDescent="0.25">
      <c r="A770" s="10"/>
      <c r="B770" s="8"/>
      <c r="C770" s="10"/>
      <c r="D770" s="10"/>
      <c r="E770" s="10"/>
      <c r="F770" s="10"/>
      <c r="G770" s="10"/>
      <c r="H770" s="10"/>
      <c r="I770" s="11"/>
      <c r="J770" s="29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4.75" customHeight="1" x14ac:dyDescent="0.25">
      <c r="A771" s="10"/>
      <c r="B771" s="8"/>
      <c r="C771" s="10"/>
      <c r="D771" s="10"/>
      <c r="E771" s="10"/>
      <c r="F771" s="10"/>
      <c r="G771" s="10"/>
      <c r="H771" s="10"/>
      <c r="I771" s="11"/>
      <c r="J771" s="29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4.75" customHeight="1" x14ac:dyDescent="0.25">
      <c r="A772" s="10"/>
      <c r="B772" s="8"/>
      <c r="C772" s="10"/>
      <c r="D772" s="10"/>
      <c r="E772" s="10"/>
      <c r="F772" s="10"/>
      <c r="G772" s="10"/>
      <c r="H772" s="10"/>
      <c r="I772" s="11"/>
      <c r="J772" s="29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4.75" customHeight="1" x14ac:dyDescent="0.25">
      <c r="A773" s="10"/>
      <c r="B773" s="8"/>
      <c r="C773" s="10"/>
      <c r="D773" s="10"/>
      <c r="E773" s="10"/>
      <c r="F773" s="10"/>
      <c r="G773" s="10"/>
      <c r="H773" s="10"/>
      <c r="I773" s="11"/>
      <c r="J773" s="29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4.75" customHeight="1" x14ac:dyDescent="0.25">
      <c r="A774" s="10"/>
      <c r="B774" s="8"/>
      <c r="C774" s="10"/>
      <c r="D774" s="10"/>
      <c r="E774" s="10"/>
      <c r="F774" s="10"/>
      <c r="G774" s="10"/>
      <c r="H774" s="10"/>
      <c r="I774" s="11"/>
      <c r="J774" s="29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4.75" customHeight="1" x14ac:dyDescent="0.25">
      <c r="A775" s="10"/>
      <c r="B775" s="8"/>
      <c r="C775" s="10"/>
      <c r="D775" s="10"/>
      <c r="E775" s="10"/>
      <c r="F775" s="10"/>
      <c r="G775" s="10"/>
      <c r="H775" s="10"/>
      <c r="I775" s="11"/>
      <c r="J775" s="29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4.75" customHeight="1" x14ac:dyDescent="0.25">
      <c r="A776" s="10"/>
      <c r="B776" s="8"/>
      <c r="C776" s="10"/>
      <c r="D776" s="10"/>
      <c r="E776" s="10"/>
      <c r="F776" s="10"/>
      <c r="G776" s="10"/>
      <c r="H776" s="10"/>
      <c r="I776" s="11"/>
      <c r="J776" s="29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4.75" customHeight="1" x14ac:dyDescent="0.25">
      <c r="A777" s="10"/>
      <c r="B777" s="8"/>
      <c r="C777" s="10"/>
      <c r="D777" s="10"/>
      <c r="E777" s="10"/>
      <c r="F777" s="10"/>
      <c r="G777" s="10"/>
      <c r="H777" s="10"/>
      <c r="I777" s="11"/>
      <c r="J777" s="29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4.75" customHeight="1" x14ac:dyDescent="0.25">
      <c r="A778" s="10"/>
      <c r="B778" s="8"/>
      <c r="C778" s="10"/>
      <c r="D778" s="10"/>
      <c r="E778" s="10"/>
      <c r="F778" s="10"/>
      <c r="G778" s="10"/>
      <c r="H778" s="10"/>
      <c r="I778" s="11"/>
      <c r="J778" s="29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4.75" customHeight="1" x14ac:dyDescent="0.25">
      <c r="A779" s="10"/>
      <c r="B779" s="8"/>
      <c r="C779" s="10"/>
      <c r="D779" s="10"/>
      <c r="E779" s="10"/>
      <c r="F779" s="10"/>
      <c r="G779" s="10"/>
      <c r="H779" s="10"/>
      <c r="I779" s="11"/>
      <c r="J779" s="29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4.75" customHeight="1" x14ac:dyDescent="0.25">
      <c r="A780" s="10"/>
      <c r="B780" s="8"/>
      <c r="C780" s="10"/>
      <c r="D780" s="10"/>
      <c r="E780" s="10"/>
      <c r="F780" s="10"/>
      <c r="G780" s="10"/>
      <c r="H780" s="10"/>
      <c r="I780" s="11"/>
      <c r="J780" s="29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4.75" customHeight="1" x14ac:dyDescent="0.25">
      <c r="A781" s="10"/>
      <c r="B781" s="8"/>
      <c r="C781" s="10"/>
      <c r="D781" s="10"/>
      <c r="E781" s="10"/>
      <c r="F781" s="10"/>
      <c r="G781" s="10"/>
      <c r="H781" s="10"/>
      <c r="I781" s="11"/>
      <c r="J781" s="29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4.75" customHeight="1" x14ac:dyDescent="0.25">
      <c r="A782" s="10"/>
      <c r="B782" s="8"/>
      <c r="C782" s="10"/>
      <c r="D782" s="10"/>
      <c r="E782" s="10"/>
      <c r="F782" s="10"/>
      <c r="G782" s="10"/>
      <c r="H782" s="10"/>
      <c r="I782" s="11"/>
      <c r="J782" s="29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4.75" customHeight="1" x14ac:dyDescent="0.25">
      <c r="A783" s="10"/>
      <c r="B783" s="8"/>
      <c r="C783" s="10"/>
      <c r="D783" s="10"/>
      <c r="E783" s="10"/>
      <c r="F783" s="10"/>
      <c r="G783" s="10"/>
      <c r="H783" s="10"/>
      <c r="I783" s="11"/>
      <c r="J783" s="29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4.75" customHeight="1" x14ac:dyDescent="0.25">
      <c r="A784" s="10"/>
      <c r="B784" s="8"/>
      <c r="C784" s="10"/>
      <c r="D784" s="10"/>
      <c r="E784" s="10"/>
      <c r="F784" s="10"/>
      <c r="G784" s="10"/>
      <c r="H784" s="10"/>
      <c r="I784" s="11"/>
      <c r="J784" s="29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4.75" customHeight="1" x14ac:dyDescent="0.25">
      <c r="A785" s="10"/>
      <c r="B785" s="8"/>
      <c r="C785" s="10"/>
      <c r="D785" s="10"/>
      <c r="E785" s="10"/>
      <c r="F785" s="10"/>
      <c r="G785" s="10"/>
      <c r="H785" s="10"/>
      <c r="I785" s="11"/>
      <c r="J785" s="29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4.75" customHeight="1" x14ac:dyDescent="0.25">
      <c r="A786" s="10"/>
      <c r="B786" s="8"/>
      <c r="C786" s="10"/>
      <c r="D786" s="10"/>
      <c r="E786" s="10"/>
      <c r="F786" s="10"/>
      <c r="G786" s="10"/>
      <c r="H786" s="10"/>
      <c r="I786" s="11"/>
      <c r="J786" s="29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4.75" customHeight="1" x14ac:dyDescent="0.25">
      <c r="A787" s="10"/>
      <c r="B787" s="8"/>
      <c r="C787" s="10"/>
      <c r="D787" s="10"/>
      <c r="E787" s="10"/>
      <c r="F787" s="10"/>
      <c r="G787" s="10"/>
      <c r="H787" s="10"/>
      <c r="I787" s="11"/>
      <c r="J787" s="29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4.75" customHeight="1" x14ac:dyDescent="0.25">
      <c r="A788" s="10"/>
      <c r="B788" s="8"/>
      <c r="C788" s="10"/>
      <c r="D788" s="10"/>
      <c r="E788" s="10"/>
      <c r="F788" s="10"/>
      <c r="G788" s="10"/>
      <c r="H788" s="10"/>
      <c r="I788" s="11"/>
      <c r="J788" s="29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4.75" customHeight="1" x14ac:dyDescent="0.25">
      <c r="A789" s="10"/>
      <c r="B789" s="8"/>
      <c r="C789" s="10"/>
      <c r="D789" s="10"/>
      <c r="E789" s="10"/>
      <c r="F789" s="10"/>
      <c r="G789" s="10"/>
      <c r="H789" s="10"/>
      <c r="I789" s="11"/>
      <c r="J789" s="29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4.75" customHeight="1" x14ac:dyDescent="0.25">
      <c r="A790" s="10"/>
      <c r="B790" s="8"/>
      <c r="C790" s="10"/>
      <c r="D790" s="10"/>
      <c r="E790" s="10"/>
      <c r="F790" s="10"/>
      <c r="G790" s="10"/>
      <c r="H790" s="10"/>
      <c r="I790" s="11"/>
      <c r="J790" s="29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4.75" customHeight="1" x14ac:dyDescent="0.25">
      <c r="A791" s="10"/>
      <c r="B791" s="8"/>
      <c r="C791" s="10"/>
      <c r="D791" s="10"/>
      <c r="E791" s="10"/>
      <c r="F791" s="10"/>
      <c r="G791" s="10"/>
      <c r="H791" s="10"/>
      <c r="I791" s="11"/>
      <c r="J791" s="29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4.75" customHeight="1" x14ac:dyDescent="0.25">
      <c r="A792" s="10"/>
      <c r="B792" s="8"/>
      <c r="C792" s="10"/>
      <c r="D792" s="10"/>
      <c r="E792" s="10"/>
      <c r="F792" s="10"/>
      <c r="G792" s="10"/>
      <c r="H792" s="10"/>
      <c r="I792" s="11"/>
      <c r="J792" s="29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4.75" customHeight="1" x14ac:dyDescent="0.25">
      <c r="A793" s="10"/>
      <c r="B793" s="8"/>
      <c r="C793" s="10"/>
      <c r="D793" s="10"/>
      <c r="E793" s="10"/>
      <c r="F793" s="10"/>
      <c r="G793" s="10"/>
      <c r="H793" s="10"/>
      <c r="I793" s="11"/>
      <c r="J793" s="29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4.75" customHeight="1" x14ac:dyDescent="0.25">
      <c r="A794" s="10"/>
      <c r="B794" s="8"/>
      <c r="C794" s="10"/>
      <c r="D794" s="10"/>
      <c r="E794" s="10"/>
      <c r="F794" s="10"/>
      <c r="G794" s="10"/>
      <c r="H794" s="10"/>
      <c r="I794" s="11"/>
      <c r="J794" s="29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4.75" customHeight="1" x14ac:dyDescent="0.25">
      <c r="A795" s="10"/>
      <c r="B795" s="8"/>
      <c r="C795" s="10"/>
      <c r="D795" s="10"/>
      <c r="E795" s="10"/>
      <c r="F795" s="10"/>
      <c r="G795" s="10"/>
      <c r="H795" s="10"/>
      <c r="I795" s="11"/>
      <c r="J795" s="29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4.75" customHeight="1" x14ac:dyDescent="0.25">
      <c r="A796" s="10"/>
      <c r="B796" s="8"/>
      <c r="C796" s="10"/>
      <c r="D796" s="10"/>
      <c r="E796" s="10"/>
      <c r="F796" s="10"/>
      <c r="G796" s="10"/>
      <c r="H796" s="10"/>
      <c r="I796" s="11"/>
      <c r="J796" s="29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4.75" customHeight="1" x14ac:dyDescent="0.25">
      <c r="A797" s="10"/>
      <c r="B797" s="8"/>
      <c r="C797" s="10"/>
      <c r="D797" s="10"/>
      <c r="E797" s="10"/>
      <c r="F797" s="10"/>
      <c r="G797" s="10"/>
      <c r="H797" s="10"/>
      <c r="I797" s="11"/>
      <c r="J797" s="29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4.75" customHeight="1" x14ac:dyDescent="0.25">
      <c r="A798" s="10"/>
      <c r="B798" s="8"/>
      <c r="C798" s="10"/>
      <c r="D798" s="10"/>
      <c r="E798" s="10"/>
      <c r="F798" s="10"/>
      <c r="G798" s="10"/>
      <c r="H798" s="10"/>
      <c r="I798" s="11"/>
      <c r="J798" s="29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4.75" customHeight="1" x14ac:dyDescent="0.25">
      <c r="A799" s="10"/>
      <c r="B799" s="8"/>
      <c r="C799" s="10"/>
      <c r="D799" s="10"/>
      <c r="E799" s="10"/>
      <c r="F799" s="10"/>
      <c r="G799" s="10"/>
      <c r="H799" s="10"/>
      <c r="I799" s="11"/>
      <c r="J799" s="29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4.75" customHeight="1" x14ac:dyDescent="0.25">
      <c r="A800" s="10"/>
      <c r="B800" s="8"/>
      <c r="C800" s="10"/>
      <c r="D800" s="10"/>
      <c r="E800" s="10"/>
      <c r="F800" s="10"/>
      <c r="G800" s="10"/>
      <c r="H800" s="10"/>
      <c r="I800" s="11"/>
      <c r="J800" s="29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4.75" customHeight="1" x14ac:dyDescent="0.25">
      <c r="A801" s="10"/>
      <c r="B801" s="8"/>
      <c r="C801" s="10"/>
      <c r="D801" s="10"/>
      <c r="E801" s="10"/>
      <c r="F801" s="10"/>
      <c r="G801" s="10"/>
      <c r="H801" s="10"/>
      <c r="I801" s="11"/>
      <c r="J801" s="29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4.75" customHeight="1" x14ac:dyDescent="0.25">
      <c r="A802" s="10"/>
      <c r="B802" s="8"/>
      <c r="C802" s="10"/>
      <c r="D802" s="10"/>
      <c r="E802" s="10"/>
      <c r="F802" s="10"/>
      <c r="G802" s="10"/>
      <c r="H802" s="10"/>
      <c r="I802" s="11"/>
      <c r="J802" s="29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4.75" customHeight="1" x14ac:dyDescent="0.25">
      <c r="A803" s="10"/>
      <c r="B803" s="8"/>
      <c r="C803" s="10"/>
      <c r="D803" s="10"/>
      <c r="E803" s="10"/>
      <c r="F803" s="10"/>
      <c r="G803" s="10"/>
      <c r="H803" s="10"/>
      <c r="I803" s="11"/>
      <c r="J803" s="29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4.75" customHeight="1" x14ac:dyDescent="0.25">
      <c r="A804" s="10"/>
      <c r="B804" s="8"/>
      <c r="C804" s="10"/>
      <c r="D804" s="10"/>
      <c r="E804" s="10"/>
      <c r="F804" s="10"/>
      <c r="G804" s="10"/>
      <c r="H804" s="10"/>
      <c r="I804" s="11"/>
      <c r="J804" s="29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4.75" customHeight="1" x14ac:dyDescent="0.25">
      <c r="A805" s="10"/>
      <c r="B805" s="8"/>
      <c r="C805" s="10"/>
      <c r="D805" s="10"/>
      <c r="E805" s="10"/>
      <c r="F805" s="10"/>
      <c r="G805" s="10"/>
      <c r="H805" s="10"/>
      <c r="I805" s="11"/>
      <c r="J805" s="29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4.75" customHeight="1" x14ac:dyDescent="0.25">
      <c r="A806" s="10"/>
      <c r="B806" s="8"/>
      <c r="C806" s="10"/>
      <c r="D806" s="10"/>
      <c r="E806" s="10"/>
      <c r="F806" s="10"/>
      <c r="G806" s="10"/>
      <c r="H806" s="10"/>
      <c r="I806" s="11"/>
      <c r="J806" s="29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4.75" customHeight="1" x14ac:dyDescent="0.25">
      <c r="A807" s="10"/>
      <c r="B807" s="8"/>
      <c r="C807" s="10"/>
      <c r="D807" s="10"/>
      <c r="E807" s="10"/>
      <c r="F807" s="10"/>
      <c r="G807" s="10"/>
      <c r="H807" s="10"/>
      <c r="I807" s="11"/>
      <c r="J807" s="29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4.75" customHeight="1" x14ac:dyDescent="0.25">
      <c r="A808" s="10"/>
      <c r="B808" s="8"/>
      <c r="C808" s="10"/>
      <c r="D808" s="10"/>
      <c r="E808" s="10"/>
      <c r="F808" s="10"/>
      <c r="G808" s="10"/>
      <c r="H808" s="10"/>
      <c r="I808" s="11"/>
      <c r="J808" s="29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4.75" customHeight="1" x14ac:dyDescent="0.25">
      <c r="A809" s="10"/>
      <c r="B809" s="8"/>
      <c r="C809" s="10"/>
      <c r="D809" s="10"/>
      <c r="E809" s="10"/>
      <c r="F809" s="10"/>
      <c r="G809" s="10"/>
      <c r="H809" s="10"/>
      <c r="I809" s="11"/>
      <c r="J809" s="29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4.75" customHeight="1" x14ac:dyDescent="0.25">
      <c r="A810" s="10"/>
      <c r="B810" s="8"/>
      <c r="C810" s="10"/>
      <c r="D810" s="10"/>
      <c r="E810" s="10"/>
      <c r="F810" s="10"/>
      <c r="G810" s="10"/>
      <c r="H810" s="10"/>
      <c r="I810" s="11"/>
      <c r="J810" s="29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4.75" customHeight="1" x14ac:dyDescent="0.25">
      <c r="A811" s="10"/>
      <c r="B811" s="8"/>
      <c r="C811" s="10"/>
      <c r="D811" s="10"/>
      <c r="E811" s="10"/>
      <c r="F811" s="10"/>
      <c r="G811" s="10"/>
      <c r="H811" s="10"/>
      <c r="I811" s="11"/>
      <c r="J811" s="29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4.75" customHeight="1" x14ac:dyDescent="0.25">
      <c r="A812" s="10"/>
      <c r="B812" s="8"/>
      <c r="C812" s="10"/>
      <c r="D812" s="10"/>
      <c r="E812" s="10"/>
      <c r="F812" s="10"/>
      <c r="G812" s="10"/>
      <c r="H812" s="10"/>
      <c r="I812" s="11"/>
      <c r="J812" s="29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4.75" customHeight="1" x14ac:dyDescent="0.25">
      <c r="A813" s="10"/>
      <c r="B813" s="8"/>
      <c r="C813" s="10"/>
      <c r="D813" s="10"/>
      <c r="E813" s="10"/>
      <c r="F813" s="10"/>
      <c r="G813" s="10"/>
      <c r="H813" s="10"/>
      <c r="I813" s="11"/>
      <c r="J813" s="29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4.75" customHeight="1" x14ac:dyDescent="0.25">
      <c r="A814" s="10"/>
      <c r="B814" s="8"/>
      <c r="C814" s="10"/>
      <c r="D814" s="10"/>
      <c r="E814" s="10"/>
      <c r="F814" s="10"/>
      <c r="G814" s="10"/>
      <c r="H814" s="10"/>
      <c r="I814" s="11"/>
      <c r="J814" s="29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4.75" customHeight="1" x14ac:dyDescent="0.25">
      <c r="A815" s="10"/>
      <c r="B815" s="8"/>
      <c r="C815" s="10"/>
      <c r="D815" s="10"/>
      <c r="E815" s="10"/>
      <c r="F815" s="10"/>
      <c r="G815" s="10"/>
      <c r="H815" s="10"/>
      <c r="I815" s="11"/>
      <c r="J815" s="29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4.75" customHeight="1" x14ac:dyDescent="0.25">
      <c r="A816" s="10"/>
      <c r="B816" s="8"/>
      <c r="C816" s="10"/>
      <c r="D816" s="10"/>
      <c r="E816" s="10"/>
      <c r="F816" s="10"/>
      <c r="G816" s="10"/>
      <c r="H816" s="10"/>
      <c r="I816" s="11"/>
      <c r="J816" s="29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4.75" customHeight="1" x14ac:dyDescent="0.25">
      <c r="A817" s="10"/>
      <c r="B817" s="8"/>
      <c r="C817" s="10"/>
      <c r="D817" s="10"/>
      <c r="E817" s="10"/>
      <c r="F817" s="10"/>
      <c r="G817" s="10"/>
      <c r="H817" s="10"/>
      <c r="I817" s="11"/>
      <c r="J817" s="29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4.75" customHeight="1" x14ac:dyDescent="0.25">
      <c r="A818" s="10"/>
      <c r="B818" s="8"/>
      <c r="C818" s="10"/>
      <c r="D818" s="10"/>
      <c r="E818" s="10"/>
      <c r="F818" s="10"/>
      <c r="G818" s="10"/>
      <c r="H818" s="10"/>
      <c r="I818" s="11"/>
      <c r="J818" s="29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4.75" customHeight="1" x14ac:dyDescent="0.25">
      <c r="A819" s="10"/>
      <c r="B819" s="8"/>
      <c r="C819" s="10"/>
      <c r="D819" s="10"/>
      <c r="E819" s="10"/>
      <c r="F819" s="10"/>
      <c r="G819" s="10"/>
      <c r="H819" s="10"/>
      <c r="I819" s="11"/>
      <c r="J819" s="29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4.75" customHeight="1" x14ac:dyDescent="0.25">
      <c r="A820" s="10"/>
      <c r="B820" s="8"/>
      <c r="C820" s="10"/>
      <c r="D820" s="10"/>
      <c r="E820" s="10"/>
      <c r="F820" s="10"/>
      <c r="G820" s="10"/>
      <c r="H820" s="10"/>
      <c r="I820" s="11"/>
      <c r="J820" s="29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4.75" customHeight="1" x14ac:dyDescent="0.25">
      <c r="A821" s="10"/>
      <c r="B821" s="8"/>
      <c r="C821" s="10"/>
      <c r="D821" s="10"/>
      <c r="E821" s="10"/>
      <c r="F821" s="10"/>
      <c r="G821" s="10"/>
      <c r="H821" s="10"/>
      <c r="I821" s="11"/>
      <c r="J821" s="29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4.75" customHeight="1" x14ac:dyDescent="0.25">
      <c r="A822" s="10"/>
      <c r="B822" s="8"/>
      <c r="C822" s="10"/>
      <c r="D822" s="10"/>
      <c r="E822" s="10"/>
      <c r="F822" s="10"/>
      <c r="G822" s="10"/>
      <c r="H822" s="10"/>
      <c r="I822" s="11"/>
      <c r="J822" s="29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4.75" customHeight="1" x14ac:dyDescent="0.25">
      <c r="A823" s="10"/>
      <c r="B823" s="8"/>
      <c r="C823" s="10"/>
      <c r="D823" s="10"/>
      <c r="E823" s="10"/>
      <c r="F823" s="10"/>
      <c r="G823" s="10"/>
      <c r="H823" s="10"/>
      <c r="I823" s="11"/>
      <c r="J823" s="29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4.75" customHeight="1" x14ac:dyDescent="0.25">
      <c r="A824" s="10"/>
      <c r="B824" s="8"/>
      <c r="C824" s="10"/>
      <c r="D824" s="10"/>
      <c r="E824" s="10"/>
      <c r="F824" s="10"/>
      <c r="G824" s="10"/>
      <c r="H824" s="10"/>
      <c r="I824" s="11"/>
      <c r="J824" s="29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4.75" customHeight="1" x14ac:dyDescent="0.25">
      <c r="A825" s="10"/>
      <c r="B825" s="8"/>
      <c r="C825" s="10"/>
      <c r="D825" s="10"/>
      <c r="E825" s="10"/>
      <c r="F825" s="10"/>
      <c r="G825" s="10"/>
      <c r="H825" s="10"/>
      <c r="I825" s="11"/>
      <c r="J825" s="29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4.75" customHeight="1" x14ac:dyDescent="0.25">
      <c r="A826" s="10"/>
      <c r="B826" s="8"/>
      <c r="C826" s="10"/>
      <c r="D826" s="10"/>
      <c r="E826" s="10"/>
      <c r="F826" s="10"/>
      <c r="G826" s="10"/>
      <c r="H826" s="10"/>
      <c r="I826" s="11"/>
      <c r="J826" s="29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4.75" customHeight="1" x14ac:dyDescent="0.25">
      <c r="A827" s="10"/>
      <c r="B827" s="8"/>
      <c r="C827" s="10"/>
      <c r="D827" s="10"/>
      <c r="E827" s="10"/>
      <c r="F827" s="10"/>
      <c r="G827" s="10"/>
      <c r="H827" s="10"/>
      <c r="I827" s="11"/>
      <c r="J827" s="29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4.75" customHeight="1" x14ac:dyDescent="0.25">
      <c r="A828" s="10"/>
      <c r="B828" s="8"/>
      <c r="C828" s="10"/>
      <c r="D828" s="10"/>
      <c r="E828" s="10"/>
      <c r="F828" s="10"/>
      <c r="G828" s="10"/>
      <c r="H828" s="10"/>
      <c r="I828" s="11"/>
      <c r="J828" s="29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4.75" customHeight="1" x14ac:dyDescent="0.25">
      <c r="A829" s="10"/>
      <c r="B829" s="8"/>
      <c r="C829" s="10"/>
      <c r="D829" s="10"/>
      <c r="E829" s="10"/>
      <c r="F829" s="10"/>
      <c r="G829" s="10"/>
      <c r="H829" s="10"/>
      <c r="I829" s="11"/>
      <c r="J829" s="29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4.75" customHeight="1" x14ac:dyDescent="0.25">
      <c r="A830" s="10"/>
      <c r="B830" s="8"/>
      <c r="C830" s="10"/>
      <c r="D830" s="10"/>
      <c r="E830" s="10"/>
      <c r="F830" s="10"/>
      <c r="G830" s="10"/>
      <c r="H830" s="10"/>
      <c r="I830" s="11"/>
      <c r="J830" s="29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4.75" customHeight="1" x14ac:dyDescent="0.25">
      <c r="A831" s="10"/>
      <c r="B831" s="8"/>
      <c r="C831" s="10"/>
      <c r="D831" s="10"/>
      <c r="E831" s="10"/>
      <c r="F831" s="10"/>
      <c r="G831" s="10"/>
      <c r="H831" s="10"/>
      <c r="I831" s="11"/>
      <c r="J831" s="29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4.75" customHeight="1" x14ac:dyDescent="0.25">
      <c r="A832" s="10"/>
      <c r="B832" s="8"/>
      <c r="C832" s="10"/>
      <c r="D832" s="10"/>
      <c r="E832" s="10"/>
      <c r="F832" s="10"/>
      <c r="G832" s="10"/>
      <c r="H832" s="10"/>
      <c r="I832" s="11"/>
      <c r="J832" s="29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4.75" customHeight="1" x14ac:dyDescent="0.25">
      <c r="A833" s="10"/>
      <c r="B833" s="8"/>
      <c r="C833" s="10"/>
      <c r="D833" s="10"/>
      <c r="E833" s="10"/>
      <c r="F833" s="10"/>
      <c r="G833" s="10"/>
      <c r="H833" s="10"/>
      <c r="I833" s="11"/>
      <c r="J833" s="29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4.75" customHeight="1" x14ac:dyDescent="0.25">
      <c r="A834" s="10"/>
      <c r="B834" s="8"/>
      <c r="C834" s="10"/>
      <c r="D834" s="10"/>
      <c r="E834" s="10"/>
      <c r="F834" s="10"/>
      <c r="G834" s="10"/>
      <c r="H834" s="10"/>
      <c r="I834" s="11"/>
      <c r="J834" s="29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4.75" customHeight="1" x14ac:dyDescent="0.25">
      <c r="A835" s="10"/>
      <c r="B835" s="8"/>
      <c r="C835" s="10"/>
      <c r="D835" s="10"/>
      <c r="E835" s="10"/>
      <c r="F835" s="10"/>
      <c r="G835" s="10"/>
      <c r="H835" s="10"/>
      <c r="I835" s="11"/>
      <c r="J835" s="29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4.75" customHeight="1" x14ac:dyDescent="0.25">
      <c r="A836" s="10"/>
      <c r="B836" s="8"/>
      <c r="C836" s="10"/>
      <c r="D836" s="10"/>
      <c r="E836" s="10"/>
      <c r="F836" s="10"/>
      <c r="G836" s="10"/>
      <c r="H836" s="10"/>
      <c r="I836" s="11"/>
      <c r="J836" s="29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4.75" customHeight="1" x14ac:dyDescent="0.25">
      <c r="A837" s="10"/>
      <c r="B837" s="8"/>
      <c r="C837" s="10"/>
      <c r="D837" s="10"/>
      <c r="E837" s="10"/>
      <c r="F837" s="10"/>
      <c r="G837" s="10"/>
      <c r="H837" s="10"/>
      <c r="I837" s="11"/>
      <c r="J837" s="29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4.75" customHeight="1" x14ac:dyDescent="0.25">
      <c r="A838" s="10"/>
      <c r="B838" s="8"/>
      <c r="C838" s="10"/>
      <c r="D838" s="10"/>
      <c r="E838" s="10"/>
      <c r="F838" s="10"/>
      <c r="G838" s="10"/>
      <c r="H838" s="10"/>
      <c r="I838" s="11"/>
      <c r="J838" s="29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4.75" customHeight="1" x14ac:dyDescent="0.25">
      <c r="A839" s="10"/>
      <c r="B839" s="8"/>
      <c r="C839" s="10"/>
      <c r="D839" s="10"/>
      <c r="E839" s="10"/>
      <c r="F839" s="10"/>
      <c r="G839" s="10"/>
      <c r="H839" s="10"/>
      <c r="I839" s="11"/>
      <c r="J839" s="29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4.75" customHeight="1" x14ac:dyDescent="0.25">
      <c r="A840" s="10"/>
      <c r="B840" s="8"/>
      <c r="C840" s="10"/>
      <c r="D840" s="10"/>
      <c r="E840" s="10"/>
      <c r="F840" s="10"/>
      <c r="G840" s="10"/>
      <c r="H840" s="10"/>
      <c r="I840" s="11"/>
      <c r="J840" s="29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4.75" customHeight="1" x14ac:dyDescent="0.25">
      <c r="A841" s="10"/>
      <c r="B841" s="8"/>
      <c r="C841" s="10"/>
      <c r="D841" s="10"/>
      <c r="E841" s="10"/>
      <c r="F841" s="10"/>
      <c r="G841" s="10"/>
      <c r="H841" s="10"/>
      <c r="I841" s="11"/>
      <c r="J841" s="29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4.75" customHeight="1" x14ac:dyDescent="0.25">
      <c r="A842" s="10"/>
      <c r="B842" s="8"/>
      <c r="C842" s="10"/>
      <c r="D842" s="10"/>
      <c r="E842" s="10"/>
      <c r="F842" s="10"/>
      <c r="G842" s="10"/>
      <c r="H842" s="10"/>
      <c r="I842" s="11"/>
      <c r="J842" s="29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4.75" customHeight="1" x14ac:dyDescent="0.25">
      <c r="A843" s="10"/>
      <c r="B843" s="8"/>
      <c r="C843" s="10"/>
      <c r="D843" s="10"/>
      <c r="E843" s="10"/>
      <c r="F843" s="10"/>
      <c r="G843" s="10"/>
      <c r="H843" s="10"/>
      <c r="I843" s="11"/>
      <c r="J843" s="29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4.75" customHeight="1" x14ac:dyDescent="0.25">
      <c r="A844" s="10"/>
      <c r="B844" s="8"/>
      <c r="C844" s="10"/>
      <c r="D844" s="10"/>
      <c r="E844" s="10"/>
      <c r="F844" s="10"/>
      <c r="G844" s="10"/>
      <c r="H844" s="10"/>
      <c r="I844" s="11"/>
      <c r="J844" s="29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4.75" customHeight="1" x14ac:dyDescent="0.25">
      <c r="A845" s="10"/>
      <c r="B845" s="8"/>
      <c r="C845" s="10"/>
      <c r="D845" s="10"/>
      <c r="E845" s="10"/>
      <c r="F845" s="10"/>
      <c r="G845" s="10"/>
      <c r="H845" s="10"/>
      <c r="I845" s="11"/>
      <c r="J845" s="29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4.75" customHeight="1" x14ac:dyDescent="0.25">
      <c r="A846" s="10"/>
      <c r="B846" s="8"/>
      <c r="C846" s="10"/>
      <c r="D846" s="10"/>
      <c r="E846" s="10"/>
      <c r="F846" s="10"/>
      <c r="G846" s="10"/>
      <c r="H846" s="10"/>
      <c r="I846" s="11"/>
      <c r="J846" s="29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4.75" customHeight="1" x14ac:dyDescent="0.25">
      <c r="A847" s="10"/>
      <c r="B847" s="8"/>
      <c r="C847" s="10"/>
      <c r="D847" s="10"/>
      <c r="E847" s="10"/>
      <c r="F847" s="10"/>
      <c r="G847" s="10"/>
      <c r="H847" s="10"/>
      <c r="I847" s="11"/>
      <c r="J847" s="29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4.75" customHeight="1" x14ac:dyDescent="0.25">
      <c r="A848" s="10"/>
      <c r="B848" s="8"/>
      <c r="C848" s="10"/>
      <c r="D848" s="10"/>
      <c r="E848" s="10"/>
      <c r="F848" s="10"/>
      <c r="G848" s="10"/>
      <c r="H848" s="10"/>
      <c r="I848" s="11"/>
      <c r="J848" s="29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4.75" customHeight="1" x14ac:dyDescent="0.25">
      <c r="A849" s="10"/>
      <c r="B849" s="8"/>
      <c r="C849" s="10"/>
      <c r="D849" s="10"/>
      <c r="E849" s="10"/>
      <c r="F849" s="10"/>
      <c r="G849" s="10"/>
      <c r="H849" s="10"/>
      <c r="I849" s="11"/>
      <c r="J849" s="29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4.75" customHeight="1" x14ac:dyDescent="0.25">
      <c r="A850" s="10"/>
      <c r="B850" s="8"/>
      <c r="C850" s="10"/>
      <c r="D850" s="10"/>
      <c r="E850" s="10"/>
      <c r="F850" s="10"/>
      <c r="G850" s="10"/>
      <c r="H850" s="10"/>
      <c r="I850" s="11"/>
      <c r="J850" s="29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4.75" customHeight="1" x14ac:dyDescent="0.25">
      <c r="A851" s="10"/>
      <c r="B851" s="8"/>
      <c r="C851" s="10"/>
      <c r="D851" s="10"/>
      <c r="E851" s="10"/>
      <c r="F851" s="10"/>
      <c r="G851" s="10"/>
      <c r="H851" s="10"/>
      <c r="I851" s="11"/>
      <c r="J851" s="29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4.75" customHeight="1" x14ac:dyDescent="0.25">
      <c r="A852" s="10"/>
      <c r="B852" s="8"/>
      <c r="C852" s="10"/>
      <c r="D852" s="10"/>
      <c r="E852" s="10"/>
      <c r="F852" s="10"/>
      <c r="G852" s="10"/>
      <c r="H852" s="10"/>
      <c r="I852" s="11"/>
      <c r="J852" s="29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4.75" customHeight="1" x14ac:dyDescent="0.25">
      <c r="A853" s="10"/>
      <c r="B853" s="8"/>
      <c r="C853" s="10"/>
      <c r="D853" s="10"/>
      <c r="E853" s="10"/>
      <c r="F853" s="10"/>
      <c r="G853" s="10"/>
      <c r="H853" s="10"/>
      <c r="I853" s="11"/>
      <c r="J853" s="29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4.75" customHeight="1" x14ac:dyDescent="0.25">
      <c r="A854" s="10"/>
      <c r="B854" s="8"/>
      <c r="C854" s="10"/>
      <c r="D854" s="10"/>
      <c r="E854" s="10"/>
      <c r="F854" s="10"/>
      <c r="G854" s="10"/>
      <c r="H854" s="10"/>
      <c r="I854" s="11"/>
      <c r="J854" s="29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4.75" customHeight="1" x14ac:dyDescent="0.25">
      <c r="A855" s="10"/>
      <c r="B855" s="8"/>
      <c r="C855" s="10"/>
      <c r="D855" s="10"/>
      <c r="E855" s="10"/>
      <c r="F855" s="10"/>
      <c r="G855" s="10"/>
      <c r="H855" s="10"/>
      <c r="I855" s="11"/>
      <c r="J855" s="29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4.75" customHeight="1" x14ac:dyDescent="0.25">
      <c r="A856" s="10"/>
      <c r="B856" s="8"/>
      <c r="C856" s="10"/>
      <c r="D856" s="10"/>
      <c r="E856" s="10"/>
      <c r="F856" s="10"/>
      <c r="G856" s="10"/>
      <c r="H856" s="10"/>
      <c r="I856" s="11"/>
      <c r="J856" s="29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4.75" customHeight="1" x14ac:dyDescent="0.25">
      <c r="A857" s="10"/>
      <c r="B857" s="8"/>
      <c r="C857" s="10"/>
      <c r="D857" s="10"/>
      <c r="E857" s="10"/>
      <c r="F857" s="10"/>
      <c r="G857" s="10"/>
      <c r="H857" s="10"/>
      <c r="I857" s="11"/>
      <c r="J857" s="29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4.75" customHeight="1" x14ac:dyDescent="0.25">
      <c r="A858" s="10"/>
      <c r="B858" s="8"/>
      <c r="C858" s="10"/>
      <c r="D858" s="10"/>
      <c r="E858" s="10"/>
      <c r="F858" s="10"/>
      <c r="G858" s="10"/>
      <c r="H858" s="10"/>
      <c r="I858" s="11"/>
      <c r="J858" s="29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4.75" customHeight="1" x14ac:dyDescent="0.25">
      <c r="A859" s="10"/>
      <c r="B859" s="8"/>
      <c r="C859" s="10"/>
      <c r="D859" s="10"/>
      <c r="E859" s="10"/>
      <c r="F859" s="10"/>
      <c r="G859" s="10"/>
      <c r="H859" s="10"/>
      <c r="I859" s="11"/>
      <c r="J859" s="29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4.75" customHeight="1" x14ac:dyDescent="0.25">
      <c r="A860" s="10"/>
      <c r="B860" s="8"/>
      <c r="C860" s="10"/>
      <c r="D860" s="10"/>
      <c r="E860" s="10"/>
      <c r="F860" s="10"/>
      <c r="G860" s="10"/>
      <c r="H860" s="10"/>
      <c r="I860" s="11"/>
      <c r="J860" s="29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4.75" customHeight="1" x14ac:dyDescent="0.25">
      <c r="A861" s="10"/>
      <c r="B861" s="8"/>
      <c r="C861" s="10"/>
      <c r="D861" s="10"/>
      <c r="E861" s="10"/>
      <c r="F861" s="10"/>
      <c r="G861" s="10"/>
      <c r="H861" s="10"/>
      <c r="I861" s="11"/>
      <c r="J861" s="29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4.75" customHeight="1" x14ac:dyDescent="0.25">
      <c r="A862" s="10"/>
      <c r="B862" s="8"/>
      <c r="C862" s="10"/>
      <c r="D862" s="10"/>
      <c r="E862" s="10"/>
      <c r="F862" s="10"/>
      <c r="G862" s="10"/>
      <c r="H862" s="10"/>
      <c r="I862" s="11"/>
      <c r="J862" s="29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4.75" customHeight="1" x14ac:dyDescent="0.25">
      <c r="A863" s="10"/>
      <c r="B863" s="8"/>
      <c r="C863" s="10"/>
      <c r="D863" s="10"/>
      <c r="E863" s="10"/>
      <c r="F863" s="10"/>
      <c r="G863" s="10"/>
      <c r="H863" s="10"/>
      <c r="I863" s="11"/>
      <c r="J863" s="29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4.75" customHeight="1" x14ac:dyDescent="0.25">
      <c r="A864" s="10"/>
      <c r="B864" s="8"/>
      <c r="C864" s="10"/>
      <c r="D864" s="10"/>
      <c r="E864" s="10"/>
      <c r="F864" s="10"/>
      <c r="G864" s="10"/>
      <c r="H864" s="10"/>
      <c r="I864" s="11"/>
      <c r="J864" s="29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4.75" customHeight="1" x14ac:dyDescent="0.25">
      <c r="A865" s="10"/>
      <c r="B865" s="8"/>
      <c r="C865" s="10"/>
      <c r="D865" s="10"/>
      <c r="E865" s="10"/>
      <c r="F865" s="10"/>
      <c r="G865" s="10"/>
      <c r="H865" s="10"/>
      <c r="I865" s="11"/>
      <c r="J865" s="29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4.75" customHeight="1" x14ac:dyDescent="0.25">
      <c r="A866" s="10"/>
      <c r="B866" s="8"/>
      <c r="C866" s="10"/>
      <c r="D866" s="10"/>
      <c r="E866" s="10"/>
      <c r="F866" s="10"/>
      <c r="G866" s="10"/>
      <c r="H866" s="10"/>
      <c r="I866" s="11"/>
      <c r="J866" s="29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4.75" customHeight="1" x14ac:dyDescent="0.25">
      <c r="A867" s="10"/>
      <c r="B867" s="8"/>
      <c r="C867" s="10"/>
      <c r="D867" s="10"/>
      <c r="E867" s="10"/>
      <c r="F867" s="10"/>
      <c r="G867" s="10"/>
      <c r="H867" s="10"/>
      <c r="I867" s="11"/>
      <c r="J867" s="29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4.75" customHeight="1" x14ac:dyDescent="0.25">
      <c r="A868" s="10"/>
      <c r="B868" s="8"/>
      <c r="C868" s="10"/>
      <c r="D868" s="10"/>
      <c r="E868" s="10"/>
      <c r="F868" s="10"/>
      <c r="G868" s="10"/>
      <c r="H868" s="10"/>
      <c r="I868" s="11"/>
      <c r="J868" s="29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4.75" customHeight="1" x14ac:dyDescent="0.25">
      <c r="A869" s="10"/>
      <c r="B869" s="8"/>
      <c r="C869" s="10"/>
      <c r="D869" s="10"/>
      <c r="E869" s="10"/>
      <c r="F869" s="10"/>
      <c r="G869" s="10"/>
      <c r="H869" s="10"/>
      <c r="I869" s="11"/>
      <c r="J869" s="29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4.75" customHeight="1" x14ac:dyDescent="0.25">
      <c r="A870" s="10"/>
      <c r="B870" s="8"/>
      <c r="C870" s="10"/>
      <c r="D870" s="10"/>
      <c r="E870" s="10"/>
      <c r="F870" s="10"/>
      <c r="G870" s="10"/>
      <c r="H870" s="10"/>
      <c r="I870" s="11"/>
      <c r="J870" s="29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4.75" customHeight="1" x14ac:dyDescent="0.25">
      <c r="A871" s="10"/>
      <c r="B871" s="8"/>
      <c r="C871" s="10"/>
      <c r="D871" s="10"/>
      <c r="E871" s="10"/>
      <c r="F871" s="10"/>
      <c r="G871" s="10"/>
      <c r="H871" s="10"/>
      <c r="I871" s="11"/>
      <c r="J871" s="29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4.75" customHeight="1" x14ac:dyDescent="0.25">
      <c r="A872" s="10"/>
      <c r="B872" s="8"/>
      <c r="C872" s="10"/>
      <c r="D872" s="10"/>
      <c r="E872" s="10"/>
      <c r="F872" s="10"/>
      <c r="G872" s="10"/>
      <c r="H872" s="10"/>
      <c r="I872" s="11"/>
      <c r="J872" s="29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4.75" customHeight="1" x14ac:dyDescent="0.25">
      <c r="A873" s="10"/>
      <c r="B873" s="8"/>
      <c r="C873" s="10"/>
      <c r="D873" s="10"/>
      <c r="E873" s="10"/>
      <c r="F873" s="10"/>
      <c r="G873" s="10"/>
      <c r="H873" s="10"/>
      <c r="I873" s="11"/>
      <c r="J873" s="29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4.75" customHeight="1" x14ac:dyDescent="0.25">
      <c r="A874" s="10"/>
      <c r="B874" s="8"/>
      <c r="C874" s="10"/>
      <c r="D874" s="10"/>
      <c r="E874" s="10"/>
      <c r="F874" s="10"/>
      <c r="G874" s="10"/>
      <c r="H874" s="10"/>
      <c r="I874" s="11"/>
      <c r="J874" s="29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4.75" customHeight="1" x14ac:dyDescent="0.25">
      <c r="A875" s="10"/>
      <c r="B875" s="8"/>
      <c r="C875" s="10"/>
      <c r="D875" s="10"/>
      <c r="E875" s="10"/>
      <c r="F875" s="10"/>
      <c r="G875" s="10"/>
      <c r="H875" s="10"/>
      <c r="I875" s="11"/>
      <c r="J875" s="29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4.75" customHeight="1" x14ac:dyDescent="0.25">
      <c r="A876" s="10"/>
      <c r="B876" s="8"/>
      <c r="C876" s="10"/>
      <c r="D876" s="10"/>
      <c r="E876" s="10"/>
      <c r="F876" s="10"/>
      <c r="G876" s="10"/>
      <c r="H876" s="10"/>
      <c r="I876" s="11"/>
      <c r="J876" s="29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4.75" customHeight="1" x14ac:dyDescent="0.25">
      <c r="A877" s="10"/>
      <c r="B877" s="8"/>
      <c r="C877" s="10"/>
      <c r="D877" s="10"/>
      <c r="E877" s="10"/>
      <c r="F877" s="10"/>
      <c r="G877" s="10"/>
      <c r="H877" s="10"/>
      <c r="I877" s="11"/>
      <c r="J877" s="29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4.75" customHeight="1" x14ac:dyDescent="0.25">
      <c r="A878" s="10"/>
      <c r="B878" s="8"/>
      <c r="C878" s="10"/>
      <c r="D878" s="10"/>
      <c r="E878" s="10"/>
      <c r="F878" s="10"/>
      <c r="G878" s="10"/>
      <c r="H878" s="10"/>
      <c r="I878" s="11"/>
      <c r="J878" s="29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4.75" customHeight="1" x14ac:dyDescent="0.25">
      <c r="A879" s="10"/>
      <c r="B879" s="8"/>
      <c r="C879" s="10"/>
      <c r="D879" s="10"/>
      <c r="E879" s="10"/>
      <c r="F879" s="10"/>
      <c r="G879" s="10"/>
      <c r="H879" s="10"/>
      <c r="I879" s="11"/>
      <c r="J879" s="29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4.75" customHeight="1" x14ac:dyDescent="0.25">
      <c r="A880" s="10"/>
      <c r="B880" s="8"/>
      <c r="C880" s="10"/>
      <c r="D880" s="10"/>
      <c r="E880" s="10"/>
      <c r="F880" s="10"/>
      <c r="G880" s="10"/>
      <c r="H880" s="10"/>
      <c r="I880" s="11"/>
      <c r="J880" s="29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4.75" customHeight="1" x14ac:dyDescent="0.25">
      <c r="A881" s="10"/>
      <c r="B881" s="8"/>
      <c r="C881" s="10"/>
      <c r="D881" s="10"/>
      <c r="E881" s="10"/>
      <c r="F881" s="10"/>
      <c r="G881" s="10"/>
      <c r="H881" s="10"/>
      <c r="I881" s="11"/>
      <c r="J881" s="29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4.75" customHeight="1" x14ac:dyDescent="0.25">
      <c r="A882" s="10"/>
      <c r="B882" s="8"/>
      <c r="C882" s="10"/>
      <c r="D882" s="10"/>
      <c r="E882" s="10"/>
      <c r="F882" s="10"/>
      <c r="G882" s="10"/>
      <c r="H882" s="10"/>
      <c r="I882" s="11"/>
      <c r="J882" s="29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4.75" customHeight="1" x14ac:dyDescent="0.25">
      <c r="A883" s="10"/>
      <c r="B883" s="8"/>
      <c r="C883" s="10"/>
      <c r="D883" s="10"/>
      <c r="E883" s="10"/>
      <c r="F883" s="10"/>
      <c r="G883" s="10"/>
      <c r="H883" s="10"/>
      <c r="I883" s="11"/>
      <c r="J883" s="29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4.75" customHeight="1" x14ac:dyDescent="0.25">
      <c r="A884" s="10"/>
      <c r="B884" s="8"/>
      <c r="C884" s="10"/>
      <c r="D884" s="10"/>
      <c r="E884" s="10"/>
      <c r="F884" s="10"/>
      <c r="G884" s="10"/>
      <c r="H884" s="10"/>
      <c r="I884" s="11"/>
      <c r="J884" s="29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4.75" customHeight="1" x14ac:dyDescent="0.25">
      <c r="A885" s="10"/>
      <c r="B885" s="8"/>
      <c r="C885" s="10"/>
      <c r="D885" s="10"/>
      <c r="E885" s="10"/>
      <c r="F885" s="10"/>
      <c r="G885" s="10"/>
      <c r="H885" s="10"/>
      <c r="I885" s="11"/>
      <c r="J885" s="29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4.75" customHeight="1" x14ac:dyDescent="0.25">
      <c r="A886" s="10"/>
      <c r="B886" s="8"/>
      <c r="C886" s="10"/>
      <c r="D886" s="10"/>
      <c r="E886" s="10"/>
      <c r="F886" s="10"/>
      <c r="G886" s="10"/>
      <c r="H886" s="10"/>
      <c r="I886" s="11"/>
      <c r="J886" s="29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4.75" customHeight="1" x14ac:dyDescent="0.25">
      <c r="A887" s="10"/>
      <c r="B887" s="8"/>
      <c r="C887" s="10"/>
      <c r="D887" s="10"/>
      <c r="E887" s="10"/>
      <c r="F887" s="10"/>
      <c r="G887" s="10"/>
      <c r="H887" s="10"/>
      <c r="I887" s="11"/>
      <c r="J887" s="29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4.75" customHeight="1" x14ac:dyDescent="0.25">
      <c r="A888" s="10"/>
      <c r="B888" s="8"/>
      <c r="C888" s="10"/>
      <c r="D888" s="10"/>
      <c r="E888" s="10"/>
      <c r="F888" s="10"/>
      <c r="G888" s="10"/>
      <c r="H888" s="10"/>
      <c r="I888" s="11"/>
      <c r="J888" s="29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4.75" customHeight="1" x14ac:dyDescent="0.25">
      <c r="A889" s="10"/>
      <c r="B889" s="8"/>
      <c r="C889" s="10"/>
      <c r="D889" s="10"/>
      <c r="E889" s="10"/>
      <c r="F889" s="10"/>
      <c r="G889" s="10"/>
      <c r="H889" s="10"/>
      <c r="I889" s="11"/>
      <c r="J889" s="29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4.75" customHeight="1" x14ac:dyDescent="0.25">
      <c r="A890" s="10"/>
      <c r="B890" s="8"/>
      <c r="C890" s="10"/>
      <c r="D890" s="10"/>
      <c r="E890" s="10"/>
      <c r="F890" s="10"/>
      <c r="G890" s="10"/>
      <c r="H890" s="10"/>
      <c r="I890" s="11"/>
      <c r="J890" s="29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4.75" customHeight="1" x14ac:dyDescent="0.25">
      <c r="A891" s="10"/>
      <c r="B891" s="8"/>
      <c r="C891" s="10"/>
      <c r="D891" s="10"/>
      <c r="E891" s="10"/>
      <c r="F891" s="10"/>
      <c r="G891" s="10"/>
      <c r="H891" s="10"/>
      <c r="I891" s="11"/>
      <c r="J891" s="29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4.75" customHeight="1" x14ac:dyDescent="0.25">
      <c r="A892" s="10"/>
      <c r="B892" s="8"/>
      <c r="C892" s="10"/>
      <c r="D892" s="10"/>
      <c r="E892" s="10"/>
      <c r="F892" s="10"/>
      <c r="G892" s="10"/>
      <c r="H892" s="10"/>
      <c r="I892" s="11"/>
      <c r="J892" s="29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4.75" customHeight="1" x14ac:dyDescent="0.25">
      <c r="A893" s="10"/>
      <c r="B893" s="8"/>
      <c r="C893" s="10"/>
      <c r="D893" s="10"/>
      <c r="E893" s="10"/>
      <c r="F893" s="10"/>
      <c r="G893" s="10"/>
      <c r="H893" s="10"/>
      <c r="I893" s="11"/>
      <c r="J893" s="29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4.75" customHeight="1" x14ac:dyDescent="0.25">
      <c r="A894" s="10"/>
      <c r="B894" s="8"/>
      <c r="C894" s="10"/>
      <c r="D894" s="10"/>
      <c r="E894" s="10"/>
      <c r="F894" s="10"/>
      <c r="G894" s="10"/>
      <c r="H894" s="10"/>
      <c r="I894" s="11"/>
      <c r="J894" s="29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4.75" customHeight="1" x14ac:dyDescent="0.25">
      <c r="A895" s="10"/>
      <c r="B895" s="8"/>
      <c r="C895" s="10"/>
      <c r="D895" s="10"/>
      <c r="E895" s="10"/>
      <c r="F895" s="10"/>
      <c r="G895" s="10"/>
      <c r="H895" s="10"/>
      <c r="I895" s="11"/>
      <c r="J895" s="29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4.75" customHeight="1" x14ac:dyDescent="0.25">
      <c r="A896" s="10"/>
      <c r="B896" s="8"/>
      <c r="C896" s="10"/>
      <c r="D896" s="10"/>
      <c r="E896" s="10"/>
      <c r="F896" s="10"/>
      <c r="G896" s="10"/>
      <c r="H896" s="10"/>
      <c r="I896" s="11"/>
      <c r="J896" s="29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4.75" customHeight="1" x14ac:dyDescent="0.25">
      <c r="A897" s="10"/>
      <c r="B897" s="8"/>
      <c r="C897" s="10"/>
      <c r="D897" s="10"/>
      <c r="E897" s="10"/>
      <c r="F897" s="10"/>
      <c r="G897" s="10"/>
      <c r="H897" s="10"/>
      <c r="I897" s="11"/>
      <c r="J897" s="29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4.75" customHeight="1" x14ac:dyDescent="0.25">
      <c r="A898" s="10"/>
      <c r="B898" s="8"/>
      <c r="C898" s="10"/>
      <c r="D898" s="10"/>
      <c r="E898" s="10"/>
      <c r="F898" s="10"/>
      <c r="G898" s="10"/>
      <c r="H898" s="10"/>
      <c r="I898" s="11"/>
      <c r="J898" s="29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4.75" customHeight="1" x14ac:dyDescent="0.25">
      <c r="A899" s="10"/>
      <c r="B899" s="8"/>
      <c r="C899" s="10"/>
      <c r="D899" s="10"/>
      <c r="E899" s="10"/>
      <c r="F899" s="10"/>
      <c r="G899" s="10"/>
      <c r="H899" s="10"/>
      <c r="I899" s="11"/>
      <c r="J899" s="29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4.75" customHeight="1" x14ac:dyDescent="0.25">
      <c r="A900" s="10"/>
      <c r="B900" s="8"/>
      <c r="C900" s="10"/>
      <c r="D900" s="10"/>
      <c r="E900" s="10"/>
      <c r="F900" s="10"/>
      <c r="G900" s="10"/>
      <c r="H900" s="10"/>
      <c r="I900" s="11"/>
      <c r="J900" s="29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4.75" customHeight="1" x14ac:dyDescent="0.25">
      <c r="A901" s="10"/>
      <c r="B901" s="8"/>
      <c r="C901" s="10"/>
      <c r="D901" s="10"/>
      <c r="E901" s="10"/>
      <c r="F901" s="10"/>
      <c r="G901" s="10"/>
      <c r="H901" s="10"/>
      <c r="I901" s="11"/>
      <c r="J901" s="29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4.75" customHeight="1" x14ac:dyDescent="0.25">
      <c r="A902" s="10"/>
      <c r="B902" s="8"/>
      <c r="C902" s="10"/>
      <c r="D902" s="10"/>
      <c r="E902" s="10"/>
      <c r="F902" s="10"/>
      <c r="G902" s="10"/>
      <c r="H902" s="10"/>
      <c r="I902" s="11"/>
      <c r="J902" s="29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4.75" customHeight="1" x14ac:dyDescent="0.25">
      <c r="A903" s="10"/>
      <c r="B903" s="8"/>
      <c r="C903" s="10"/>
      <c r="D903" s="10"/>
      <c r="E903" s="10"/>
      <c r="F903" s="10"/>
      <c r="G903" s="10"/>
      <c r="H903" s="10"/>
      <c r="I903" s="11"/>
      <c r="J903" s="29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4.75" customHeight="1" x14ac:dyDescent="0.25">
      <c r="A904" s="10"/>
      <c r="B904" s="8"/>
      <c r="C904" s="10"/>
      <c r="D904" s="10"/>
      <c r="E904" s="10"/>
      <c r="F904" s="10"/>
      <c r="G904" s="10"/>
      <c r="H904" s="10"/>
      <c r="I904" s="11"/>
      <c r="J904" s="29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4.75" customHeight="1" x14ac:dyDescent="0.25">
      <c r="A905" s="10"/>
      <c r="B905" s="8"/>
      <c r="C905" s="10"/>
      <c r="D905" s="10"/>
      <c r="E905" s="10"/>
      <c r="F905" s="10"/>
      <c r="G905" s="10"/>
      <c r="H905" s="10"/>
      <c r="I905" s="11"/>
      <c r="J905" s="29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4.75" customHeight="1" x14ac:dyDescent="0.25">
      <c r="A906" s="10"/>
      <c r="B906" s="8"/>
      <c r="C906" s="10"/>
      <c r="D906" s="10"/>
      <c r="E906" s="10"/>
      <c r="F906" s="10"/>
      <c r="G906" s="10"/>
      <c r="H906" s="10"/>
      <c r="I906" s="11"/>
      <c r="J906" s="29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4.75" customHeight="1" x14ac:dyDescent="0.25">
      <c r="A907" s="10"/>
      <c r="B907" s="8"/>
      <c r="C907" s="10"/>
      <c r="D907" s="10"/>
      <c r="E907" s="10"/>
      <c r="F907" s="10"/>
      <c r="G907" s="10"/>
      <c r="H907" s="10"/>
      <c r="I907" s="11"/>
      <c r="J907" s="29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4.75" customHeight="1" x14ac:dyDescent="0.25">
      <c r="A908" s="10"/>
      <c r="B908" s="8"/>
      <c r="C908" s="10"/>
      <c r="D908" s="10"/>
      <c r="E908" s="10"/>
      <c r="F908" s="10"/>
      <c r="G908" s="10"/>
      <c r="H908" s="10"/>
      <c r="I908" s="11"/>
      <c r="J908" s="29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4.75" customHeight="1" x14ac:dyDescent="0.25">
      <c r="A909" s="10"/>
      <c r="B909" s="8"/>
      <c r="C909" s="10"/>
      <c r="D909" s="10"/>
      <c r="E909" s="10"/>
      <c r="F909" s="10"/>
      <c r="G909" s="10"/>
      <c r="H909" s="10"/>
      <c r="I909" s="11"/>
      <c r="J909" s="29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4.75" customHeight="1" x14ac:dyDescent="0.25">
      <c r="A910" s="10"/>
      <c r="B910" s="8"/>
      <c r="C910" s="10"/>
      <c r="D910" s="10"/>
      <c r="E910" s="10"/>
      <c r="F910" s="10"/>
      <c r="G910" s="10"/>
      <c r="H910" s="10"/>
      <c r="I910" s="11"/>
      <c r="J910" s="29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4.75" customHeight="1" x14ac:dyDescent="0.25">
      <c r="A911" s="10"/>
      <c r="B911" s="8"/>
      <c r="C911" s="10"/>
      <c r="D911" s="10"/>
      <c r="E911" s="10"/>
      <c r="F911" s="10"/>
      <c r="G911" s="10"/>
      <c r="H911" s="10"/>
      <c r="I911" s="11"/>
      <c r="J911" s="29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4.75" customHeight="1" x14ac:dyDescent="0.25">
      <c r="A912" s="10"/>
      <c r="B912" s="8"/>
      <c r="C912" s="10"/>
      <c r="D912" s="10"/>
      <c r="E912" s="10"/>
      <c r="F912" s="10"/>
      <c r="G912" s="10"/>
      <c r="H912" s="10"/>
      <c r="I912" s="11"/>
      <c r="J912" s="29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4.75" customHeight="1" x14ac:dyDescent="0.25">
      <c r="A913" s="10"/>
      <c r="B913" s="8"/>
      <c r="C913" s="10"/>
      <c r="D913" s="10"/>
      <c r="E913" s="10"/>
      <c r="F913" s="10"/>
      <c r="G913" s="10"/>
      <c r="H913" s="10"/>
      <c r="I913" s="11"/>
      <c r="J913" s="29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4.75" customHeight="1" x14ac:dyDescent="0.25">
      <c r="A914" s="10"/>
      <c r="B914" s="8"/>
      <c r="C914" s="10"/>
      <c r="D914" s="10"/>
      <c r="E914" s="10"/>
      <c r="F914" s="10"/>
      <c r="G914" s="10"/>
      <c r="H914" s="10"/>
      <c r="I914" s="11"/>
      <c r="J914" s="29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4.75" customHeight="1" x14ac:dyDescent="0.25">
      <c r="A915" s="10"/>
      <c r="B915" s="8"/>
      <c r="C915" s="10"/>
      <c r="D915" s="10"/>
      <c r="E915" s="10"/>
      <c r="F915" s="10"/>
      <c r="G915" s="10"/>
      <c r="H915" s="10"/>
      <c r="I915" s="11"/>
      <c r="J915" s="29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4.75" customHeight="1" x14ac:dyDescent="0.25">
      <c r="A916" s="10"/>
      <c r="B916" s="8"/>
      <c r="C916" s="10"/>
      <c r="D916" s="10"/>
      <c r="E916" s="10"/>
      <c r="F916" s="10"/>
      <c r="G916" s="10"/>
      <c r="H916" s="10"/>
      <c r="I916" s="11"/>
      <c r="J916" s="29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4.75" customHeight="1" x14ac:dyDescent="0.25">
      <c r="A917" s="10"/>
      <c r="B917" s="8"/>
      <c r="C917" s="10"/>
      <c r="D917" s="10"/>
      <c r="E917" s="10"/>
      <c r="F917" s="10"/>
      <c r="G917" s="10"/>
      <c r="H917" s="10"/>
      <c r="I917" s="11"/>
      <c r="J917" s="29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4.75" customHeight="1" x14ac:dyDescent="0.25">
      <c r="A918" s="10"/>
      <c r="B918" s="8"/>
      <c r="C918" s="10"/>
      <c r="D918" s="10"/>
      <c r="E918" s="10"/>
      <c r="F918" s="10"/>
      <c r="G918" s="10"/>
      <c r="H918" s="10"/>
      <c r="I918" s="11"/>
      <c r="J918" s="29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4.75" customHeight="1" x14ac:dyDescent="0.25">
      <c r="A919" s="10"/>
      <c r="B919" s="8"/>
      <c r="C919" s="10"/>
      <c r="D919" s="10"/>
      <c r="E919" s="10"/>
      <c r="F919" s="10"/>
      <c r="G919" s="10"/>
      <c r="H919" s="10"/>
      <c r="I919" s="11"/>
      <c r="J919" s="29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4.75" customHeight="1" x14ac:dyDescent="0.25">
      <c r="A920" s="10"/>
      <c r="B920" s="8"/>
      <c r="C920" s="10"/>
      <c r="D920" s="10"/>
      <c r="E920" s="10"/>
      <c r="F920" s="10"/>
      <c r="G920" s="10"/>
      <c r="H920" s="10"/>
      <c r="I920" s="11"/>
      <c r="J920" s="29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4.75" customHeight="1" x14ac:dyDescent="0.25">
      <c r="A921" s="10"/>
      <c r="B921" s="8"/>
      <c r="C921" s="10"/>
      <c r="D921" s="10"/>
      <c r="E921" s="10"/>
      <c r="F921" s="10"/>
      <c r="G921" s="10"/>
      <c r="H921" s="10"/>
      <c r="I921" s="11"/>
      <c r="J921" s="29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4.75" customHeight="1" x14ac:dyDescent="0.25">
      <c r="A922" s="10"/>
      <c r="B922" s="8"/>
      <c r="C922" s="10"/>
      <c r="D922" s="10"/>
      <c r="E922" s="10"/>
      <c r="F922" s="10"/>
      <c r="G922" s="10"/>
      <c r="H922" s="10"/>
      <c r="I922" s="11"/>
      <c r="J922" s="29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4.75" customHeight="1" x14ac:dyDescent="0.25">
      <c r="A923" s="10"/>
      <c r="B923" s="8"/>
      <c r="C923" s="10"/>
      <c r="D923" s="10"/>
      <c r="E923" s="10"/>
      <c r="F923" s="10"/>
      <c r="G923" s="10"/>
      <c r="H923" s="10"/>
      <c r="I923" s="11"/>
      <c r="J923" s="29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4.75" customHeight="1" x14ac:dyDescent="0.25">
      <c r="A924" s="10"/>
      <c r="B924" s="8"/>
      <c r="C924" s="10"/>
      <c r="D924" s="10"/>
      <c r="E924" s="10"/>
      <c r="F924" s="10"/>
      <c r="G924" s="10"/>
      <c r="H924" s="10"/>
      <c r="I924" s="11"/>
      <c r="J924" s="29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4.75" customHeight="1" x14ac:dyDescent="0.25">
      <c r="A925" s="10"/>
      <c r="B925" s="8"/>
      <c r="C925" s="10"/>
      <c r="D925" s="10"/>
      <c r="E925" s="10"/>
      <c r="F925" s="10"/>
      <c r="G925" s="10"/>
      <c r="H925" s="10"/>
      <c r="I925" s="11"/>
      <c r="J925" s="29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4.75" customHeight="1" x14ac:dyDescent="0.25">
      <c r="A926" s="10"/>
      <c r="B926" s="8"/>
      <c r="C926" s="10"/>
      <c r="D926" s="10"/>
      <c r="E926" s="10"/>
      <c r="F926" s="10"/>
      <c r="G926" s="10"/>
      <c r="H926" s="10"/>
      <c r="I926" s="11"/>
      <c r="J926" s="29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4.75" customHeight="1" x14ac:dyDescent="0.25">
      <c r="A927" s="10"/>
      <c r="B927" s="8"/>
      <c r="C927" s="10"/>
      <c r="D927" s="10"/>
      <c r="E927" s="10"/>
      <c r="F927" s="10"/>
      <c r="G927" s="10"/>
      <c r="H927" s="10"/>
      <c r="I927" s="11"/>
      <c r="J927" s="29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4.75" customHeight="1" x14ac:dyDescent="0.25">
      <c r="A928" s="10"/>
      <c r="B928" s="8"/>
      <c r="C928" s="10"/>
      <c r="D928" s="10"/>
      <c r="E928" s="10"/>
      <c r="F928" s="10"/>
      <c r="G928" s="10"/>
      <c r="H928" s="10"/>
      <c r="I928" s="11"/>
      <c r="J928" s="29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4.75" customHeight="1" x14ac:dyDescent="0.25">
      <c r="A929" s="10"/>
      <c r="B929" s="8"/>
      <c r="C929" s="10"/>
      <c r="D929" s="10"/>
      <c r="E929" s="10"/>
      <c r="F929" s="10"/>
      <c r="G929" s="10"/>
      <c r="H929" s="10"/>
      <c r="I929" s="11"/>
      <c r="J929" s="29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4.75" customHeight="1" x14ac:dyDescent="0.25">
      <c r="A930" s="10"/>
      <c r="B930" s="8"/>
      <c r="C930" s="10"/>
      <c r="D930" s="10"/>
      <c r="E930" s="10"/>
      <c r="F930" s="10"/>
      <c r="G930" s="10"/>
      <c r="H930" s="10"/>
      <c r="I930" s="11"/>
      <c r="J930" s="29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4.75" customHeight="1" x14ac:dyDescent="0.25">
      <c r="A931" s="10"/>
      <c r="B931" s="8"/>
      <c r="C931" s="10"/>
      <c r="D931" s="10"/>
      <c r="E931" s="10"/>
      <c r="F931" s="10"/>
      <c r="G931" s="10"/>
      <c r="H931" s="10"/>
      <c r="I931" s="11"/>
      <c r="J931" s="29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4.75" customHeight="1" x14ac:dyDescent="0.25">
      <c r="A932" s="10"/>
      <c r="B932" s="8"/>
      <c r="C932" s="10"/>
      <c r="D932" s="10"/>
      <c r="E932" s="10"/>
      <c r="F932" s="10"/>
      <c r="G932" s="10"/>
      <c r="H932" s="10"/>
      <c r="I932" s="11"/>
      <c r="J932" s="29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4.75" customHeight="1" x14ac:dyDescent="0.25">
      <c r="A933" s="10"/>
      <c r="B933" s="8"/>
      <c r="C933" s="10"/>
      <c r="D933" s="10"/>
      <c r="E933" s="10"/>
      <c r="F933" s="10"/>
      <c r="G933" s="10"/>
      <c r="H933" s="10"/>
      <c r="I933" s="11"/>
      <c r="J933" s="29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4.75" customHeight="1" x14ac:dyDescent="0.25">
      <c r="A934" s="10"/>
      <c r="B934" s="8"/>
      <c r="C934" s="10"/>
      <c r="D934" s="10"/>
      <c r="E934" s="10"/>
      <c r="F934" s="10"/>
      <c r="G934" s="10"/>
      <c r="H934" s="10"/>
      <c r="I934" s="11"/>
      <c r="J934" s="29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4.75" customHeight="1" x14ac:dyDescent="0.25">
      <c r="A935" s="10"/>
      <c r="B935" s="8"/>
      <c r="C935" s="10"/>
      <c r="D935" s="10"/>
      <c r="E935" s="10"/>
      <c r="F935" s="10"/>
      <c r="G935" s="10"/>
      <c r="H935" s="10"/>
      <c r="I935" s="11"/>
      <c r="J935" s="29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4.75" customHeight="1" x14ac:dyDescent="0.25">
      <c r="A936" s="10"/>
      <c r="B936" s="8"/>
      <c r="C936" s="10"/>
      <c r="D936" s="10"/>
      <c r="E936" s="10"/>
      <c r="F936" s="10"/>
      <c r="G936" s="10"/>
      <c r="H936" s="10"/>
      <c r="I936" s="11"/>
      <c r="J936" s="29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4.75" customHeight="1" x14ac:dyDescent="0.25">
      <c r="A937" s="10"/>
      <c r="B937" s="8"/>
      <c r="C937" s="10"/>
      <c r="D937" s="10"/>
      <c r="E937" s="10"/>
      <c r="F937" s="10"/>
      <c r="G937" s="10"/>
      <c r="H937" s="10"/>
      <c r="I937" s="11"/>
      <c r="J937" s="29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4.75" customHeight="1" x14ac:dyDescent="0.25">
      <c r="A938" s="10"/>
      <c r="B938" s="8"/>
      <c r="C938" s="10"/>
      <c r="D938" s="10"/>
      <c r="E938" s="10"/>
      <c r="F938" s="10"/>
      <c r="G938" s="10"/>
      <c r="H938" s="10"/>
      <c r="I938" s="11"/>
      <c r="J938" s="29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4.75" customHeight="1" x14ac:dyDescent="0.25">
      <c r="A939" s="10"/>
      <c r="B939" s="8"/>
      <c r="C939" s="10"/>
      <c r="D939" s="10"/>
      <c r="E939" s="10"/>
      <c r="F939" s="10"/>
      <c r="G939" s="10"/>
      <c r="H939" s="10"/>
      <c r="I939" s="11"/>
      <c r="J939" s="29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4.75" customHeight="1" x14ac:dyDescent="0.25">
      <c r="A940" s="10"/>
      <c r="B940" s="8"/>
      <c r="C940" s="10"/>
      <c r="D940" s="10"/>
      <c r="E940" s="10"/>
      <c r="F940" s="10"/>
      <c r="G940" s="10"/>
      <c r="H940" s="10"/>
      <c r="I940" s="11"/>
      <c r="J940" s="29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4.75" customHeight="1" x14ac:dyDescent="0.25">
      <c r="A941" s="10"/>
      <c r="B941" s="8"/>
      <c r="C941" s="10"/>
      <c r="D941" s="10"/>
      <c r="E941" s="10"/>
      <c r="F941" s="10"/>
      <c r="G941" s="10"/>
      <c r="H941" s="10"/>
      <c r="I941" s="11"/>
      <c r="J941" s="29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4.75" customHeight="1" x14ac:dyDescent="0.25">
      <c r="A942" s="10"/>
      <c r="B942" s="8"/>
      <c r="C942" s="10"/>
      <c r="D942" s="10"/>
      <c r="E942" s="10"/>
      <c r="F942" s="10"/>
      <c r="G942" s="10"/>
      <c r="H942" s="10"/>
      <c r="I942" s="11"/>
      <c r="J942" s="29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4.75" customHeight="1" x14ac:dyDescent="0.25">
      <c r="A943" s="10"/>
      <c r="B943" s="8"/>
      <c r="C943" s="10"/>
      <c r="D943" s="10"/>
      <c r="E943" s="10"/>
      <c r="F943" s="10"/>
      <c r="G943" s="10"/>
      <c r="H943" s="10"/>
      <c r="I943" s="11"/>
      <c r="J943" s="29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4.75" customHeight="1" x14ac:dyDescent="0.25">
      <c r="A944" s="10"/>
      <c r="B944" s="8"/>
      <c r="C944" s="10"/>
      <c r="D944" s="10"/>
      <c r="E944" s="10"/>
      <c r="F944" s="10"/>
      <c r="G944" s="10"/>
      <c r="H944" s="10"/>
      <c r="I944" s="11"/>
      <c r="J944" s="29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4.75" customHeight="1" x14ac:dyDescent="0.25">
      <c r="A945" s="10"/>
      <c r="B945" s="8"/>
      <c r="C945" s="10"/>
      <c r="D945" s="10"/>
      <c r="E945" s="10"/>
      <c r="F945" s="10"/>
      <c r="G945" s="10"/>
      <c r="H945" s="10"/>
      <c r="I945" s="11"/>
      <c r="J945" s="29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4.75" customHeight="1" x14ac:dyDescent="0.25">
      <c r="A946" s="10"/>
      <c r="B946" s="8"/>
      <c r="C946" s="10"/>
      <c r="D946" s="10"/>
      <c r="E946" s="10"/>
      <c r="F946" s="10"/>
      <c r="G946" s="10"/>
      <c r="H946" s="10"/>
      <c r="I946" s="11"/>
      <c r="J946" s="29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4.75" customHeight="1" x14ac:dyDescent="0.25">
      <c r="A947" s="10"/>
      <c r="B947" s="8"/>
      <c r="C947" s="10"/>
      <c r="D947" s="10"/>
      <c r="E947" s="10"/>
      <c r="F947" s="10"/>
      <c r="G947" s="10"/>
      <c r="H947" s="10"/>
      <c r="I947" s="11"/>
      <c r="J947" s="29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4.75" customHeight="1" x14ac:dyDescent="0.25">
      <c r="A948" s="10"/>
      <c r="B948" s="8"/>
      <c r="C948" s="10"/>
      <c r="D948" s="10"/>
      <c r="E948" s="10"/>
      <c r="F948" s="10"/>
      <c r="G948" s="10"/>
      <c r="H948" s="10"/>
      <c r="I948" s="11"/>
      <c r="J948" s="29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4.75" customHeight="1" x14ac:dyDescent="0.25">
      <c r="A949" s="10"/>
      <c r="B949" s="8"/>
      <c r="C949" s="10"/>
      <c r="D949" s="10"/>
      <c r="E949" s="10"/>
      <c r="F949" s="10"/>
      <c r="G949" s="10"/>
      <c r="H949" s="10"/>
      <c r="I949" s="11"/>
      <c r="J949" s="29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4.75" customHeight="1" x14ac:dyDescent="0.25">
      <c r="A950" s="10"/>
      <c r="B950" s="8"/>
      <c r="C950" s="10"/>
      <c r="D950" s="10"/>
      <c r="E950" s="10"/>
      <c r="F950" s="10"/>
      <c r="G950" s="10"/>
      <c r="H950" s="10"/>
      <c r="I950" s="11"/>
      <c r="J950" s="29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4.75" customHeight="1" x14ac:dyDescent="0.25">
      <c r="A951" s="10"/>
      <c r="B951" s="8"/>
      <c r="C951" s="10"/>
      <c r="D951" s="10"/>
      <c r="E951" s="10"/>
      <c r="F951" s="10"/>
      <c r="G951" s="10"/>
      <c r="H951" s="10"/>
      <c r="I951" s="11"/>
      <c r="J951" s="29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4.75" customHeight="1" x14ac:dyDescent="0.25">
      <c r="A952" s="10"/>
      <c r="B952" s="8"/>
      <c r="C952" s="10"/>
      <c r="D952" s="10"/>
      <c r="E952" s="10"/>
      <c r="F952" s="10"/>
      <c r="G952" s="10"/>
      <c r="H952" s="10"/>
      <c r="I952" s="11"/>
      <c r="J952" s="29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4.75" customHeight="1" x14ac:dyDescent="0.25">
      <c r="A953" s="10"/>
      <c r="B953" s="8"/>
      <c r="C953" s="10"/>
      <c r="D953" s="10"/>
      <c r="E953" s="10"/>
      <c r="F953" s="10"/>
      <c r="G953" s="10"/>
      <c r="H953" s="10"/>
      <c r="I953" s="11"/>
      <c r="J953" s="29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4.75" customHeight="1" x14ac:dyDescent="0.25">
      <c r="A954" s="10"/>
      <c r="B954" s="8"/>
      <c r="C954" s="10"/>
      <c r="D954" s="10"/>
      <c r="E954" s="10"/>
      <c r="F954" s="10"/>
      <c r="G954" s="10"/>
      <c r="H954" s="10"/>
      <c r="I954" s="11"/>
      <c r="J954" s="29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4.75" customHeight="1" x14ac:dyDescent="0.25">
      <c r="A955" s="10"/>
      <c r="B955" s="8"/>
      <c r="C955" s="10"/>
      <c r="D955" s="10"/>
      <c r="E955" s="10"/>
      <c r="F955" s="10"/>
      <c r="G955" s="10"/>
      <c r="H955" s="10"/>
      <c r="I955" s="11"/>
      <c r="J955" s="29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4.75" customHeight="1" x14ac:dyDescent="0.25">
      <c r="A956" s="10"/>
      <c r="B956" s="8"/>
      <c r="C956" s="10"/>
      <c r="D956" s="10"/>
      <c r="E956" s="10"/>
      <c r="F956" s="10"/>
      <c r="G956" s="10"/>
      <c r="H956" s="10"/>
      <c r="I956" s="11"/>
      <c r="J956" s="29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4.75" customHeight="1" x14ac:dyDescent="0.25">
      <c r="A957" s="10"/>
      <c r="B957" s="8"/>
      <c r="C957" s="10"/>
      <c r="D957" s="10"/>
      <c r="E957" s="10"/>
      <c r="F957" s="10"/>
      <c r="G957" s="10"/>
      <c r="H957" s="10"/>
      <c r="I957" s="11"/>
      <c r="J957" s="29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4.75" customHeight="1" x14ac:dyDescent="0.25">
      <c r="A958" s="10"/>
      <c r="B958" s="8"/>
      <c r="C958" s="10"/>
      <c r="D958" s="10"/>
      <c r="E958" s="10"/>
      <c r="F958" s="10"/>
      <c r="G958" s="10"/>
      <c r="H958" s="10"/>
      <c r="I958" s="11"/>
      <c r="J958" s="29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4.75" customHeight="1" x14ac:dyDescent="0.25">
      <c r="A959" s="10"/>
      <c r="B959" s="8"/>
      <c r="C959" s="10"/>
      <c r="D959" s="10"/>
      <c r="E959" s="10"/>
      <c r="F959" s="10"/>
      <c r="G959" s="10"/>
      <c r="H959" s="10"/>
      <c r="I959" s="11"/>
      <c r="J959" s="29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4.75" customHeight="1" x14ac:dyDescent="0.25">
      <c r="A960" s="10"/>
      <c r="B960" s="8"/>
      <c r="C960" s="10"/>
      <c r="D960" s="10"/>
      <c r="E960" s="10"/>
      <c r="F960" s="10"/>
      <c r="G960" s="10"/>
      <c r="H960" s="10"/>
      <c r="I960" s="11"/>
      <c r="J960" s="29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4.75" customHeight="1" x14ac:dyDescent="0.25">
      <c r="A961" s="10"/>
      <c r="B961" s="8"/>
      <c r="C961" s="10"/>
      <c r="D961" s="10"/>
      <c r="E961" s="10"/>
      <c r="F961" s="10"/>
      <c r="G961" s="10"/>
      <c r="H961" s="10"/>
      <c r="I961" s="11"/>
      <c r="J961" s="29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4.75" customHeight="1" x14ac:dyDescent="0.25">
      <c r="A962" s="10"/>
      <c r="B962" s="8"/>
      <c r="C962" s="10"/>
      <c r="D962" s="10"/>
      <c r="E962" s="10"/>
      <c r="F962" s="10"/>
      <c r="G962" s="10"/>
      <c r="H962" s="10"/>
      <c r="I962" s="11"/>
      <c r="J962" s="29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4.75" customHeight="1" x14ac:dyDescent="0.25">
      <c r="A963" s="10"/>
      <c r="B963" s="8"/>
      <c r="C963" s="10"/>
      <c r="D963" s="10"/>
      <c r="E963" s="10"/>
      <c r="F963" s="10"/>
      <c r="G963" s="10"/>
      <c r="H963" s="10"/>
      <c r="I963" s="11"/>
      <c r="J963" s="29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4.75" customHeight="1" x14ac:dyDescent="0.25">
      <c r="A964" s="10"/>
      <c r="B964" s="8"/>
      <c r="C964" s="10"/>
      <c r="D964" s="10"/>
      <c r="E964" s="10"/>
      <c r="F964" s="10"/>
      <c r="G964" s="10"/>
      <c r="H964" s="10"/>
      <c r="I964" s="11"/>
      <c r="J964" s="29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4.75" customHeight="1" x14ac:dyDescent="0.25">
      <c r="A965" s="10"/>
      <c r="B965" s="8"/>
      <c r="C965" s="10"/>
      <c r="D965" s="10"/>
      <c r="E965" s="10"/>
      <c r="F965" s="10"/>
      <c r="G965" s="10"/>
      <c r="H965" s="10"/>
      <c r="I965" s="11"/>
      <c r="J965" s="29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4.75" customHeight="1" x14ac:dyDescent="0.25">
      <c r="A966" s="10"/>
      <c r="B966" s="8"/>
      <c r="C966" s="10"/>
      <c r="D966" s="10"/>
      <c r="E966" s="10"/>
      <c r="F966" s="10"/>
      <c r="G966" s="10"/>
      <c r="H966" s="10"/>
      <c r="I966" s="11"/>
      <c r="J966" s="29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4.75" customHeight="1" x14ac:dyDescent="0.25">
      <c r="A967" s="10"/>
      <c r="B967" s="8"/>
      <c r="C967" s="10"/>
      <c r="D967" s="10"/>
      <c r="E967" s="10"/>
      <c r="F967" s="10"/>
      <c r="G967" s="10"/>
      <c r="H967" s="10"/>
      <c r="I967" s="11"/>
      <c r="J967" s="29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4.75" customHeight="1" x14ac:dyDescent="0.25">
      <c r="A968" s="10"/>
      <c r="B968" s="8"/>
      <c r="C968" s="10"/>
      <c r="D968" s="10"/>
      <c r="E968" s="10"/>
      <c r="F968" s="10"/>
      <c r="G968" s="10"/>
      <c r="H968" s="10"/>
      <c r="I968" s="11"/>
      <c r="J968" s="29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4.75" customHeight="1" x14ac:dyDescent="0.25">
      <c r="A969" s="10"/>
      <c r="B969" s="8"/>
      <c r="C969" s="10"/>
      <c r="D969" s="10"/>
      <c r="E969" s="10"/>
      <c r="F969" s="10"/>
      <c r="G969" s="10"/>
      <c r="H969" s="10"/>
      <c r="I969" s="11"/>
      <c r="J969" s="29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4.75" customHeight="1" x14ac:dyDescent="0.25">
      <c r="A970" s="10"/>
      <c r="B970" s="8"/>
      <c r="C970" s="10"/>
      <c r="D970" s="10"/>
      <c r="E970" s="10"/>
      <c r="F970" s="10"/>
      <c r="G970" s="10"/>
      <c r="H970" s="10"/>
      <c r="I970" s="11"/>
      <c r="J970" s="29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4.75" customHeight="1" x14ac:dyDescent="0.25">
      <c r="A971" s="10"/>
      <c r="B971" s="8"/>
      <c r="C971" s="10"/>
      <c r="D971" s="10"/>
      <c r="E971" s="10"/>
      <c r="F971" s="10"/>
      <c r="G971" s="10"/>
      <c r="H971" s="10"/>
      <c r="I971" s="11"/>
      <c r="J971" s="29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4.75" customHeight="1" x14ac:dyDescent="0.25">
      <c r="A972" s="10"/>
      <c r="B972" s="8"/>
      <c r="C972" s="10"/>
      <c r="D972" s="10"/>
      <c r="E972" s="10"/>
      <c r="F972" s="10"/>
      <c r="G972" s="10"/>
      <c r="H972" s="10"/>
      <c r="I972" s="11"/>
      <c r="J972" s="29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4.75" customHeight="1" x14ac:dyDescent="0.25">
      <c r="A973" s="10"/>
      <c r="B973" s="8"/>
      <c r="C973" s="10"/>
      <c r="D973" s="10"/>
      <c r="E973" s="10"/>
      <c r="F973" s="10"/>
      <c r="G973" s="10"/>
      <c r="H973" s="10"/>
      <c r="I973" s="11"/>
      <c r="J973" s="29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4.75" customHeight="1" x14ac:dyDescent="0.25">
      <c r="A974" s="10"/>
      <c r="B974" s="8"/>
      <c r="C974" s="10"/>
      <c r="D974" s="10"/>
      <c r="E974" s="10"/>
      <c r="F974" s="10"/>
      <c r="G974" s="10"/>
      <c r="H974" s="10"/>
      <c r="I974" s="11"/>
      <c r="J974" s="29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4.75" customHeight="1" x14ac:dyDescent="0.25">
      <c r="A975" s="10"/>
      <c r="B975" s="8"/>
      <c r="C975" s="10"/>
      <c r="D975" s="10"/>
      <c r="E975" s="10"/>
      <c r="F975" s="10"/>
      <c r="G975" s="10"/>
      <c r="H975" s="10"/>
      <c r="I975" s="11"/>
      <c r="J975" s="29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4.75" customHeight="1" x14ac:dyDescent="0.25">
      <c r="A976" s="10"/>
      <c r="B976" s="8"/>
      <c r="C976" s="10"/>
      <c r="D976" s="10"/>
      <c r="E976" s="10"/>
      <c r="F976" s="10"/>
      <c r="G976" s="10"/>
      <c r="H976" s="10"/>
      <c r="I976" s="11"/>
      <c r="J976" s="29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4.75" customHeight="1" x14ac:dyDescent="0.25">
      <c r="A977" s="10"/>
      <c r="B977" s="8"/>
      <c r="C977" s="10"/>
      <c r="D977" s="10"/>
      <c r="E977" s="10"/>
      <c r="F977" s="10"/>
      <c r="G977" s="10"/>
      <c r="H977" s="10"/>
      <c r="I977" s="11"/>
      <c r="J977" s="29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4.75" customHeight="1" x14ac:dyDescent="0.25">
      <c r="A978" s="10"/>
      <c r="B978" s="8"/>
      <c r="C978" s="10"/>
      <c r="D978" s="10"/>
      <c r="E978" s="10"/>
      <c r="F978" s="10"/>
      <c r="G978" s="10"/>
      <c r="H978" s="10"/>
      <c r="I978" s="11"/>
      <c r="J978" s="29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4.75" customHeight="1" x14ac:dyDescent="0.25">
      <c r="A979" s="10"/>
      <c r="B979" s="8"/>
      <c r="C979" s="10"/>
      <c r="D979" s="10"/>
      <c r="E979" s="10"/>
      <c r="F979" s="10"/>
      <c r="G979" s="10"/>
      <c r="H979" s="10"/>
      <c r="I979" s="11"/>
      <c r="J979" s="29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4.75" customHeight="1" x14ac:dyDescent="0.25">
      <c r="A980" s="10"/>
      <c r="B980" s="8"/>
      <c r="C980" s="10"/>
      <c r="D980" s="10"/>
      <c r="E980" s="10"/>
      <c r="F980" s="10"/>
      <c r="G980" s="10"/>
      <c r="H980" s="10"/>
      <c r="I980" s="11"/>
      <c r="J980" s="29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4.75" customHeight="1" x14ac:dyDescent="0.25">
      <c r="A981" s="10"/>
      <c r="B981" s="8"/>
      <c r="C981" s="10"/>
      <c r="D981" s="10"/>
      <c r="E981" s="10"/>
      <c r="F981" s="10"/>
      <c r="G981" s="10"/>
      <c r="H981" s="10"/>
      <c r="I981" s="11"/>
      <c r="J981" s="29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4.75" customHeight="1" x14ac:dyDescent="0.25">
      <c r="A982" s="10"/>
      <c r="B982" s="8"/>
      <c r="C982" s="10"/>
      <c r="D982" s="10"/>
      <c r="E982" s="10"/>
      <c r="F982" s="10"/>
      <c r="G982" s="10"/>
      <c r="H982" s="10"/>
      <c r="I982" s="11"/>
      <c r="J982" s="29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4.75" customHeight="1" x14ac:dyDescent="0.25">
      <c r="A983" s="10"/>
      <c r="B983" s="8"/>
      <c r="C983" s="10"/>
      <c r="D983" s="10"/>
      <c r="E983" s="10"/>
      <c r="F983" s="10"/>
      <c r="G983" s="10"/>
      <c r="H983" s="10"/>
      <c r="I983" s="11"/>
      <c r="J983" s="29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4.75" customHeight="1" x14ac:dyDescent="0.25">
      <c r="A984" s="10"/>
      <c r="B984" s="8"/>
      <c r="C984" s="10"/>
      <c r="D984" s="10"/>
      <c r="E984" s="10"/>
      <c r="F984" s="10"/>
      <c r="G984" s="10"/>
      <c r="H984" s="10"/>
      <c r="I984" s="11"/>
      <c r="J984" s="29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4.75" customHeight="1" x14ac:dyDescent="0.25">
      <c r="A985" s="10"/>
      <c r="B985" s="8"/>
      <c r="C985" s="10"/>
      <c r="D985" s="10"/>
      <c r="E985" s="10"/>
      <c r="F985" s="10"/>
      <c r="G985" s="10"/>
      <c r="H985" s="10"/>
      <c r="I985" s="11"/>
      <c r="J985" s="29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4.75" customHeight="1" x14ac:dyDescent="0.25">
      <c r="A986" s="10"/>
      <c r="B986" s="8"/>
      <c r="C986" s="10"/>
      <c r="D986" s="10"/>
      <c r="E986" s="10"/>
      <c r="F986" s="10"/>
      <c r="G986" s="10"/>
      <c r="H986" s="10"/>
      <c r="I986" s="11"/>
      <c r="J986" s="29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4.75" customHeight="1" x14ac:dyDescent="0.25">
      <c r="A987" s="10"/>
      <c r="B987" s="8"/>
      <c r="C987" s="10"/>
      <c r="D987" s="10"/>
      <c r="E987" s="10"/>
      <c r="F987" s="10"/>
      <c r="G987" s="10"/>
      <c r="H987" s="10"/>
      <c r="I987" s="11"/>
      <c r="J987" s="29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4.75" customHeight="1" x14ac:dyDescent="0.25">
      <c r="A988" s="10"/>
      <c r="B988" s="8"/>
      <c r="C988" s="10"/>
      <c r="D988" s="10"/>
      <c r="E988" s="10"/>
      <c r="F988" s="10"/>
      <c r="G988" s="10"/>
      <c r="H988" s="10"/>
      <c r="I988" s="11"/>
      <c r="J988" s="29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4.75" customHeight="1" x14ac:dyDescent="0.25">
      <c r="A989" s="10"/>
      <c r="B989" s="8"/>
      <c r="C989" s="10"/>
      <c r="D989" s="10"/>
      <c r="E989" s="10"/>
      <c r="F989" s="10"/>
      <c r="G989" s="10"/>
      <c r="H989" s="10"/>
      <c r="I989" s="11"/>
      <c r="J989" s="29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4.75" customHeight="1" x14ac:dyDescent="0.25">
      <c r="A990" s="10"/>
      <c r="B990" s="8"/>
      <c r="C990" s="10"/>
      <c r="D990" s="10"/>
      <c r="E990" s="10"/>
      <c r="F990" s="10"/>
      <c r="G990" s="10"/>
      <c r="H990" s="10"/>
      <c r="I990" s="11"/>
      <c r="J990" s="29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4.75" customHeight="1" x14ac:dyDescent="0.25">
      <c r="A991" s="10"/>
      <c r="B991" s="8"/>
      <c r="C991" s="10"/>
      <c r="D991" s="10"/>
      <c r="E991" s="10"/>
      <c r="F991" s="10"/>
      <c r="G991" s="10"/>
      <c r="H991" s="10"/>
      <c r="I991" s="11"/>
      <c r="J991" s="29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4.75" customHeight="1" x14ac:dyDescent="0.25">
      <c r="A992" s="10"/>
      <c r="B992" s="8"/>
      <c r="C992" s="10"/>
      <c r="D992" s="10"/>
      <c r="E992" s="10"/>
      <c r="F992" s="10"/>
      <c r="G992" s="10"/>
      <c r="H992" s="10"/>
      <c r="I992" s="11"/>
      <c r="J992" s="29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24.75" customHeight="1" x14ac:dyDescent="0.25">
      <c r="A993" s="10"/>
      <c r="B993" s="8"/>
      <c r="C993" s="10"/>
      <c r="D993" s="10"/>
      <c r="E993" s="10"/>
      <c r="F993" s="10"/>
      <c r="G993" s="10"/>
      <c r="H993" s="10"/>
      <c r="I993" s="11"/>
      <c r="J993" s="29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24.75" customHeight="1" x14ac:dyDescent="0.25">
      <c r="A994" s="10"/>
      <c r="B994" s="8"/>
      <c r="C994" s="10"/>
      <c r="D994" s="10"/>
      <c r="E994" s="10"/>
      <c r="F994" s="10"/>
      <c r="G994" s="10"/>
      <c r="H994" s="10"/>
      <c r="I994" s="11"/>
      <c r="J994" s="29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</sheetData>
  <mergeCells count="13">
    <mergeCell ref="J18:J20"/>
    <mergeCell ref="J21:J23"/>
    <mergeCell ref="A1:J1"/>
    <mergeCell ref="C2:F2"/>
    <mergeCell ref="J5:J6"/>
    <mergeCell ref="J7:J13"/>
    <mergeCell ref="J14:J17"/>
    <mergeCell ref="J24:J25"/>
    <mergeCell ref="J26:J27"/>
    <mergeCell ref="J28:J30"/>
    <mergeCell ref="A31:B31"/>
    <mergeCell ref="A32:F32"/>
    <mergeCell ref="G32:J32"/>
  </mergeCells>
  <pageMargins left="0.25" right="0.25" top="0.75" bottom="0.75" header="0" footer="0"/>
  <pageSetup paperSize="9"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workbookViewId="0">
      <pane ySplit="4" topLeftCell="A29" activePane="bottomLeft" state="frozen"/>
      <selection pane="bottomLeft" activeCell="B6" sqref="B6"/>
    </sheetView>
  </sheetViews>
  <sheetFormatPr defaultColWidth="12.59765625" defaultRowHeight="15" customHeight="1" x14ac:dyDescent="0.25"/>
  <cols>
    <col min="1" max="1" width="9.3984375" customWidth="1"/>
    <col min="2" max="2" width="21" customWidth="1"/>
    <col min="3" max="9" width="16.3984375" customWidth="1"/>
    <col min="10" max="10" width="18.59765625" customWidth="1"/>
    <col min="11" max="22" width="7.69921875" customWidth="1"/>
  </cols>
  <sheetData>
    <row r="1" spans="1:22" ht="24.75" customHeight="1" x14ac:dyDescent="0.25">
      <c r="A1" s="142" t="s">
        <v>189</v>
      </c>
      <c r="B1" s="140"/>
      <c r="C1" s="140"/>
      <c r="D1" s="140"/>
      <c r="E1" s="140"/>
      <c r="F1" s="140"/>
      <c r="G1" s="140"/>
      <c r="H1" s="140"/>
      <c r="I1" s="140"/>
      <c r="J1" s="140"/>
      <c r="K1" s="12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4.75" customHeight="1" x14ac:dyDescent="0.25">
      <c r="A2" s="80"/>
      <c r="B2" s="66"/>
      <c r="C2" s="143" t="s">
        <v>190</v>
      </c>
      <c r="D2" s="140"/>
      <c r="E2" s="140"/>
      <c r="F2" s="139"/>
      <c r="G2" s="66"/>
      <c r="H2" s="66"/>
      <c r="I2" s="145" t="s">
        <v>191</v>
      </c>
      <c r="J2" s="145" t="s">
        <v>192</v>
      </c>
      <c r="K2" s="1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42.75" customHeight="1" x14ac:dyDescent="0.25">
      <c r="A3" s="72" t="s">
        <v>162</v>
      </c>
      <c r="B3" s="72" t="s">
        <v>163</v>
      </c>
      <c r="C3" s="13">
        <v>2022</v>
      </c>
      <c r="D3" s="13">
        <v>2022</v>
      </c>
      <c r="E3" s="14">
        <v>2023</v>
      </c>
      <c r="F3" s="14">
        <v>2023</v>
      </c>
      <c r="G3" s="71" t="s">
        <v>193</v>
      </c>
      <c r="H3" s="72" t="s">
        <v>194</v>
      </c>
      <c r="I3" s="137"/>
      <c r="J3" s="137"/>
      <c r="K3" s="1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0.75" customHeight="1" x14ac:dyDescent="0.25">
      <c r="A4" s="75"/>
      <c r="B4" s="75"/>
      <c r="C4" s="30" t="s">
        <v>195</v>
      </c>
      <c r="D4" s="31" t="s">
        <v>196</v>
      </c>
      <c r="E4" s="30" t="s">
        <v>195</v>
      </c>
      <c r="F4" s="31" t="s">
        <v>196</v>
      </c>
      <c r="G4" s="75"/>
      <c r="H4" s="75"/>
      <c r="I4" s="136"/>
      <c r="J4" s="137"/>
      <c r="K4" s="12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30" customHeight="1" x14ac:dyDescent="0.25">
      <c r="A5" s="16" t="s">
        <v>168</v>
      </c>
      <c r="B5" s="17" t="s">
        <v>169</v>
      </c>
      <c r="C5" s="32">
        <f>'PI Fehidro'!C5+'PI Fehidro'!D5</f>
        <v>0</v>
      </c>
      <c r="D5" s="33">
        <f>SUMIFS(PA!$I:$I,PA!$A:$A,$B5,PA!$L:$L,Operacional!$F$3)</f>
        <v>0</v>
      </c>
      <c r="E5" s="32">
        <f>'PI Fehidro'!E5+'PI Fehidro'!F5</f>
        <v>0</v>
      </c>
      <c r="F5" s="33">
        <f>SUMIFS(PA!$J:$J,PA!$A:$A,$B5,PA!$L:$L,Operacional!$F$3)</f>
        <v>0</v>
      </c>
      <c r="G5" s="32">
        <f t="shared" ref="G5:H5" si="0">C5+E5</f>
        <v>0</v>
      </c>
      <c r="H5" s="32">
        <f t="shared" si="0"/>
        <v>0</v>
      </c>
      <c r="I5" s="34">
        <f t="shared" ref="I5:I30" si="1">IFERROR(SUM($G5,$H5)/$G$32,"")</f>
        <v>0</v>
      </c>
      <c r="J5" s="135">
        <f>IFERROR(SUM(I5:I6),"")</f>
        <v>5.0262015312514723E-2</v>
      </c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0" customHeight="1" x14ac:dyDescent="0.25">
      <c r="A6" s="16" t="s">
        <v>168</v>
      </c>
      <c r="B6" s="17" t="s">
        <v>13</v>
      </c>
      <c r="C6" s="32">
        <f>'PI Fehidro'!C6+'PI Fehidro'!D6</f>
        <v>5497869.1415999997</v>
      </c>
      <c r="D6" s="33">
        <f>SUMIFS(PA!$I:$I,PA!$A:$A,$B6,PA!$L:$L,Operacional!$F$3)</f>
        <v>9525354.8388888892</v>
      </c>
      <c r="E6" s="32">
        <f>'PI Fehidro'!E6+'PI Fehidro'!F6</f>
        <v>8586400.8499999996</v>
      </c>
      <c r="F6" s="33">
        <f>SUMIFS(PA!$J:$J,PA!$A:$A,$B6,PA!$L:$L,Operacional!$F$3)</f>
        <v>9205354.8388888892</v>
      </c>
      <c r="G6" s="32">
        <f t="shared" ref="G6:H6" si="2">C6+E6</f>
        <v>14084269.991599999</v>
      </c>
      <c r="H6" s="32">
        <f t="shared" si="2"/>
        <v>18730709.677777778</v>
      </c>
      <c r="I6" s="34">
        <f t="shared" si="1"/>
        <v>5.0262015312514723E-2</v>
      </c>
      <c r="J6" s="136"/>
      <c r="K6" s="1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0" customHeight="1" x14ac:dyDescent="0.25">
      <c r="A7" s="16" t="s">
        <v>170</v>
      </c>
      <c r="B7" s="17" t="s">
        <v>171</v>
      </c>
      <c r="C7" s="32">
        <f>'PI Fehidro'!C7+'PI Fehidro'!D7</f>
        <v>0</v>
      </c>
      <c r="D7" s="33">
        <f>SUMIFS(PA!$I:$I,PA!$A:$A,$B7,PA!$L:$L,Operacional!$F$3)</f>
        <v>0</v>
      </c>
      <c r="E7" s="32">
        <f>'PI Fehidro'!E7+'PI Fehidro'!F7</f>
        <v>0</v>
      </c>
      <c r="F7" s="33">
        <f>SUMIFS(PA!$J:$J,PA!$A:$A,$B7,PA!$L:$L,Operacional!$F$3)</f>
        <v>0</v>
      </c>
      <c r="G7" s="32">
        <f t="shared" ref="G7:H7" si="3">C7+E7</f>
        <v>0</v>
      </c>
      <c r="H7" s="32">
        <f t="shared" si="3"/>
        <v>0</v>
      </c>
      <c r="I7" s="34">
        <f t="shared" si="1"/>
        <v>0</v>
      </c>
      <c r="J7" s="135">
        <f>IFERROR(SUM(I7:I13),"")</f>
        <v>5.490536202419264E-2</v>
      </c>
      <c r="K7" s="1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30" customHeight="1" x14ac:dyDescent="0.25">
      <c r="A8" s="16" t="s">
        <v>170</v>
      </c>
      <c r="B8" s="17" t="s">
        <v>44</v>
      </c>
      <c r="C8" s="32">
        <f>'PI Fehidro'!C8+'PI Fehidro'!D8</f>
        <v>0</v>
      </c>
      <c r="D8" s="33">
        <f>SUMIFS(PA!$I:$I,PA!$A:$A,$B8,PA!$L:$L,Operacional!$F$3)</f>
        <v>1512000</v>
      </c>
      <c r="E8" s="32">
        <f>'PI Fehidro'!E8+'PI Fehidro'!F8</f>
        <v>900000</v>
      </c>
      <c r="F8" s="33">
        <f>SUMIFS(PA!$J:$J,PA!$A:$A,$B8,PA!$L:$L,Operacional!$F$3)</f>
        <v>1500000</v>
      </c>
      <c r="G8" s="32">
        <f t="shared" ref="G8:H8" si="4">C8+E8</f>
        <v>900000</v>
      </c>
      <c r="H8" s="32">
        <f t="shared" si="4"/>
        <v>3012000</v>
      </c>
      <c r="I8" s="34">
        <f t="shared" si="1"/>
        <v>5.9919282560471536E-3</v>
      </c>
      <c r="J8" s="137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0" customHeight="1" x14ac:dyDescent="0.25">
      <c r="A9" s="16" t="s">
        <v>170</v>
      </c>
      <c r="B9" s="17" t="s">
        <v>104</v>
      </c>
      <c r="C9" s="32">
        <f>'PI Fehidro'!C9+'PI Fehidro'!D9</f>
        <v>0</v>
      </c>
      <c r="D9" s="33">
        <f>SUMIFS(PA!$I:$I,PA!$A:$A,$B9,PA!$L:$L,Operacional!$F$3)</f>
        <v>1929591.25</v>
      </c>
      <c r="E9" s="32">
        <f>'PI Fehidro'!E9+'PI Fehidro'!F9</f>
        <v>0</v>
      </c>
      <c r="F9" s="33">
        <f>SUMIFS(PA!$J:$J,PA!$A:$A,$B9,PA!$L:$L,Operacional!$F$3)</f>
        <v>1331000</v>
      </c>
      <c r="G9" s="32">
        <f t="shared" ref="G9:H9" si="5">C9+E9</f>
        <v>0</v>
      </c>
      <c r="H9" s="32">
        <f t="shared" si="5"/>
        <v>3260591.25</v>
      </c>
      <c r="I9" s="34">
        <f t="shared" si="1"/>
        <v>4.9941791519159274E-3</v>
      </c>
      <c r="J9" s="137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0" customHeight="1" x14ac:dyDescent="0.25">
      <c r="A10" s="16" t="s">
        <v>170</v>
      </c>
      <c r="B10" s="17" t="s">
        <v>97</v>
      </c>
      <c r="C10" s="32">
        <f>'PI Fehidro'!C10+'PI Fehidro'!D10</f>
        <v>0</v>
      </c>
      <c r="D10" s="33">
        <f>SUMIFS(PA!$I:$I,PA!$A:$A,$B10,PA!$L:$L,Operacional!$F$3)</f>
        <v>106637.60702589517</v>
      </c>
      <c r="E10" s="32">
        <f>'PI Fehidro'!E10+'PI Fehidro'!F10</f>
        <v>0</v>
      </c>
      <c r="F10" s="33">
        <f>SUMIFS(PA!$J:$J,PA!$A:$A,$B10,PA!$L:$L,Operacional!$F$3)</f>
        <v>106637.60702589517</v>
      </c>
      <c r="G10" s="32">
        <f t="shared" ref="G10:H10" si="6">C10+E10</f>
        <v>0</v>
      </c>
      <c r="H10" s="32">
        <f t="shared" si="6"/>
        <v>213275.21405179033</v>
      </c>
      <c r="I10" s="34">
        <f t="shared" si="1"/>
        <v>3.2666916702234851E-4</v>
      </c>
      <c r="J10" s="137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0" customHeight="1" x14ac:dyDescent="0.25">
      <c r="A11" s="16" t="s">
        <v>170</v>
      </c>
      <c r="B11" s="17" t="s">
        <v>33</v>
      </c>
      <c r="C11" s="32">
        <f>'PI Fehidro'!C11+'PI Fehidro'!D11</f>
        <v>2250000</v>
      </c>
      <c r="D11" s="33">
        <f>SUMIFS(PA!$I:$I,PA!$A:$A,$B11,PA!$L:$L,Operacional!$F$3)</f>
        <v>5657067.318</v>
      </c>
      <c r="E11" s="32">
        <f>'PI Fehidro'!E11+'PI Fehidro'!F11</f>
        <v>4895734.1666666688</v>
      </c>
      <c r="F11" s="33">
        <f>SUMIFS(PA!$J:$J,PA!$A:$A,$B11,PA!$L:$L,Operacional!$F$3)</f>
        <v>2073500</v>
      </c>
      <c r="G11" s="32">
        <f t="shared" ref="G11:H11" si="7">C11+E11</f>
        <v>7145734.1666666688</v>
      </c>
      <c r="H11" s="32">
        <f t="shared" si="7"/>
        <v>7730567.318</v>
      </c>
      <c r="I11" s="34">
        <f t="shared" si="1"/>
        <v>2.2785718612333954E-2</v>
      </c>
      <c r="J11" s="137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0" customHeight="1" x14ac:dyDescent="0.25">
      <c r="A12" s="16" t="s">
        <v>170</v>
      </c>
      <c r="B12" s="17" t="s">
        <v>109</v>
      </c>
      <c r="C12" s="32">
        <f>'PI Fehidro'!C12+'PI Fehidro'!D12</f>
        <v>0</v>
      </c>
      <c r="D12" s="33">
        <f>SUMIFS(PA!$I:$I,PA!$A:$A,$B12,PA!$L:$L,Operacional!$F$3)</f>
        <v>5975452.6596000008</v>
      </c>
      <c r="E12" s="32">
        <f>'PI Fehidro'!E12+'PI Fehidro'!F12</f>
        <v>0</v>
      </c>
      <c r="F12" s="33">
        <f>SUMIFS(PA!$J:$J,PA!$A:$A,$B12,PA!$L:$L,Operacional!$F$3)</f>
        <v>5572463.9900000002</v>
      </c>
      <c r="G12" s="32">
        <f t="shared" ref="G12:H12" si="8">C12+E12</f>
        <v>0</v>
      </c>
      <c r="H12" s="32">
        <f t="shared" si="8"/>
        <v>11547916.649600001</v>
      </c>
      <c r="I12" s="34">
        <f t="shared" si="1"/>
        <v>1.7687701449697245E-2</v>
      </c>
      <c r="J12" s="137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0" customHeight="1" x14ac:dyDescent="0.25">
      <c r="A13" s="16" t="s">
        <v>170</v>
      </c>
      <c r="B13" s="17" t="s">
        <v>117</v>
      </c>
      <c r="C13" s="32">
        <f>'PI Fehidro'!C13+'PI Fehidro'!D13</f>
        <v>0</v>
      </c>
      <c r="D13" s="33">
        <f>SUMIFS(PA!$I:$I,PA!$A:$A,$B13,PA!$L:$L,Operacional!$F$3)</f>
        <v>1535935.43</v>
      </c>
      <c r="E13" s="32">
        <f>'PI Fehidro'!E13+'PI Fehidro'!F13</f>
        <v>0</v>
      </c>
      <c r="F13" s="33">
        <f>SUMIFS(PA!$J:$J,PA!$A:$A,$B13,PA!$L:$L,Operacional!$F$3)</f>
        <v>500500</v>
      </c>
      <c r="G13" s="32">
        <f t="shared" ref="G13:H13" si="9">C13+E13</f>
        <v>0</v>
      </c>
      <c r="H13" s="32">
        <f t="shared" si="9"/>
        <v>2036435.43</v>
      </c>
      <c r="I13" s="34">
        <f t="shared" si="1"/>
        <v>3.1191653871760058E-3</v>
      </c>
      <c r="J13" s="136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0" customHeight="1" x14ac:dyDescent="0.25">
      <c r="A14" s="16" t="s">
        <v>172</v>
      </c>
      <c r="B14" s="17" t="s">
        <v>22</v>
      </c>
      <c r="C14" s="32">
        <f>'PI Fehidro'!C14+'PI Fehidro'!D14</f>
        <v>2000001.2000000002</v>
      </c>
      <c r="D14" s="33">
        <f>SUMIFS(PA!$I:$I,PA!$A:$A,$B14,PA!$L:$L,Operacional!$F$3)</f>
        <v>270827245.39111108</v>
      </c>
      <c r="E14" s="32">
        <f>'PI Fehidro'!E14+'PI Fehidro'!F14</f>
        <v>1379789.7</v>
      </c>
      <c r="F14" s="33">
        <f>SUMIFS(PA!$J:$J,PA!$A:$A,$B14,PA!$L:$L,Operacional!$F$3)</f>
        <v>270827245.39111114</v>
      </c>
      <c r="G14" s="32">
        <f t="shared" ref="G14:H14" si="10">C14+E14</f>
        <v>3379790.9000000004</v>
      </c>
      <c r="H14" s="32">
        <f t="shared" si="10"/>
        <v>541654490.78222227</v>
      </c>
      <c r="I14" s="34">
        <f t="shared" si="1"/>
        <v>0.83481756465390355</v>
      </c>
      <c r="J14" s="135">
        <f>IFERROR(SUM(I14:I17),"")</f>
        <v>0.83481756465390355</v>
      </c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30" customHeight="1" x14ac:dyDescent="0.25">
      <c r="A15" s="16" t="s">
        <v>172</v>
      </c>
      <c r="B15" s="17" t="s">
        <v>173</v>
      </c>
      <c r="C15" s="32">
        <f>'PI Fehidro'!C15+'PI Fehidro'!D15</f>
        <v>0</v>
      </c>
      <c r="D15" s="33">
        <f>SUMIFS(PA!$I:$I,PA!$A:$A,$B15,PA!$L:$L,Operacional!$F$3)</f>
        <v>0</v>
      </c>
      <c r="E15" s="32">
        <f>'PI Fehidro'!E15+'PI Fehidro'!F15</f>
        <v>0</v>
      </c>
      <c r="F15" s="33">
        <f>SUMIFS(PA!$J:$J,PA!$A:$A,$B15,PA!$L:$L,Operacional!$F$3)</f>
        <v>0</v>
      </c>
      <c r="G15" s="32">
        <f t="shared" ref="G15:H15" si="11">C15+E15</f>
        <v>0</v>
      </c>
      <c r="H15" s="32">
        <f t="shared" si="11"/>
        <v>0</v>
      </c>
      <c r="I15" s="34">
        <f t="shared" si="1"/>
        <v>0</v>
      </c>
      <c r="J15" s="137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0" customHeight="1" x14ac:dyDescent="0.25">
      <c r="A16" s="16" t="s">
        <v>172</v>
      </c>
      <c r="B16" s="17" t="s">
        <v>174</v>
      </c>
      <c r="C16" s="32">
        <f>'PI Fehidro'!C16+'PI Fehidro'!D16</f>
        <v>0</v>
      </c>
      <c r="D16" s="33">
        <f>SUMIFS(PA!$I:$I,PA!$A:$A,$B16,PA!$L:$L,Operacional!$F$3)</f>
        <v>0</v>
      </c>
      <c r="E16" s="32">
        <f>'PI Fehidro'!E16+'PI Fehidro'!F16</f>
        <v>0</v>
      </c>
      <c r="F16" s="33">
        <f>SUMIFS(PA!$J:$J,PA!$A:$A,$B16,PA!$L:$L,Operacional!$F$3)</f>
        <v>0</v>
      </c>
      <c r="G16" s="32">
        <f t="shared" ref="G16:H16" si="12">C16+E16</f>
        <v>0</v>
      </c>
      <c r="H16" s="32">
        <f t="shared" si="12"/>
        <v>0</v>
      </c>
      <c r="I16" s="34">
        <f t="shared" si="1"/>
        <v>0</v>
      </c>
      <c r="J16" s="137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0" customHeight="1" x14ac:dyDescent="0.25">
      <c r="A17" s="16" t="s">
        <v>172</v>
      </c>
      <c r="B17" s="17" t="s">
        <v>175</v>
      </c>
      <c r="C17" s="32">
        <f>'PI Fehidro'!C17+'PI Fehidro'!D17</f>
        <v>0</v>
      </c>
      <c r="D17" s="33">
        <f>SUMIFS(PA!$I:$I,PA!$A:$A,$B17,PA!$L:$L,Operacional!$F$3)</f>
        <v>0</v>
      </c>
      <c r="E17" s="32">
        <f>'PI Fehidro'!E17+'PI Fehidro'!F17</f>
        <v>0</v>
      </c>
      <c r="F17" s="33">
        <f>SUMIFS(PA!$J:$J,PA!$A:$A,$B17,PA!$L:$L,Operacional!$F$3)</f>
        <v>0</v>
      </c>
      <c r="G17" s="32">
        <f t="shared" ref="G17:H17" si="13">C17+E17</f>
        <v>0</v>
      </c>
      <c r="H17" s="32">
        <f t="shared" si="13"/>
        <v>0</v>
      </c>
      <c r="I17" s="34">
        <f t="shared" si="1"/>
        <v>0</v>
      </c>
      <c r="J17" s="136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0" customHeight="1" x14ac:dyDescent="0.25">
      <c r="A18" s="78" t="s">
        <v>176</v>
      </c>
      <c r="B18" s="17" t="s">
        <v>134</v>
      </c>
      <c r="C18" s="32">
        <f>'PI Fehidro'!C18+'PI Fehidro'!D18</f>
        <v>0</v>
      </c>
      <c r="D18" s="33">
        <f>SUMIFS(PA!$I:$I,PA!$A:$A,$B18,PA!$L:$L,Operacional!$F$3)</f>
        <v>991950</v>
      </c>
      <c r="E18" s="32">
        <f>'PI Fehidro'!E18+'PI Fehidro'!F18</f>
        <v>0</v>
      </c>
      <c r="F18" s="33">
        <f>SUMIFS(PA!$J:$J,PA!$A:$A,$B18,PA!$L:$L,Operacional!$F$3)</f>
        <v>991950</v>
      </c>
      <c r="G18" s="32">
        <f t="shared" ref="G18:H18" si="14">C18+E18</f>
        <v>0</v>
      </c>
      <c r="H18" s="32">
        <f t="shared" si="14"/>
        <v>1983900</v>
      </c>
      <c r="I18" s="34">
        <f t="shared" si="1"/>
        <v>3.038697972180968E-3</v>
      </c>
      <c r="J18" s="135">
        <f>IFERROR(SUM(I18:I20),"")</f>
        <v>3.8125741612785848E-2</v>
      </c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30" customHeight="1" x14ac:dyDescent="0.25">
      <c r="A19" s="78" t="s">
        <v>176</v>
      </c>
      <c r="B19" s="17" t="s">
        <v>70</v>
      </c>
      <c r="C19" s="32">
        <f>'PI Fehidro'!C19+'PI Fehidro'!D19</f>
        <v>12008899.15</v>
      </c>
      <c r="D19" s="33">
        <f>SUMIFS(PA!$I:$I,PA!$A:$A,$B19,PA!$L:$L,Operacional!$F$3)</f>
        <v>1535620.2666666699</v>
      </c>
      <c r="E19" s="32">
        <f>'PI Fehidro'!E19+'PI Fehidro'!F19</f>
        <v>5896815.4100000001</v>
      </c>
      <c r="F19" s="33">
        <f>SUMIFS(PA!$J:$J,PA!$A:$A,$B19,PA!$L:$L,Operacional!$F$3)</f>
        <v>647509.36666666996</v>
      </c>
      <c r="G19" s="32">
        <f t="shared" ref="G19:H19" si="15">C19+E19</f>
        <v>17905714.560000002</v>
      </c>
      <c r="H19" s="32">
        <f t="shared" si="15"/>
        <v>2183129.6333333398</v>
      </c>
      <c r="I19" s="34">
        <f t="shared" si="1"/>
        <v>3.0769660826524242E-2</v>
      </c>
      <c r="J19" s="137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0" customHeight="1" x14ac:dyDescent="0.25">
      <c r="A20" s="78" t="s">
        <v>176</v>
      </c>
      <c r="B20" s="17" t="s">
        <v>143</v>
      </c>
      <c r="C20" s="32">
        <f>'PI Fehidro'!C20+'PI Fehidro'!D20</f>
        <v>0</v>
      </c>
      <c r="D20" s="33">
        <f>SUMIFS(PA!$I:$I,PA!$A:$A,$B20,PA!$L:$L,Operacional!$F$3)</f>
        <v>2218725.6</v>
      </c>
      <c r="E20" s="32">
        <f>'PI Fehidro'!E20+'PI Fehidro'!F20</f>
        <v>0</v>
      </c>
      <c r="F20" s="33">
        <f>SUMIFS(PA!$J:$J,PA!$A:$A,$B20,PA!$L:$L,Operacional!$F$3)</f>
        <v>600000</v>
      </c>
      <c r="G20" s="32">
        <f t="shared" ref="G20:H20" si="16">C20+E20</f>
        <v>0</v>
      </c>
      <c r="H20" s="32">
        <f t="shared" si="16"/>
        <v>2818725.6</v>
      </c>
      <c r="I20" s="34">
        <f t="shared" si="1"/>
        <v>4.3173828140806404E-3</v>
      </c>
      <c r="J20" s="136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0" customHeight="1" x14ac:dyDescent="0.25">
      <c r="A21" s="16" t="s">
        <v>177</v>
      </c>
      <c r="B21" s="17" t="s">
        <v>28</v>
      </c>
      <c r="C21" s="32">
        <f>'PI Fehidro'!C21+'PI Fehidro'!D21</f>
        <v>7200000</v>
      </c>
      <c r="D21" s="33">
        <f>SUMIFS(PA!$I:$I,PA!$A:$A,$B21,PA!$L:$L,Operacional!$F$3)</f>
        <v>1000000</v>
      </c>
      <c r="E21" s="32">
        <f>'PI Fehidro'!E21+'PI Fehidro'!F21</f>
        <v>0</v>
      </c>
      <c r="F21" s="33">
        <f>SUMIFS(PA!$J:$J,PA!$A:$A,$B21,PA!$L:$L,Operacional!$F$3)</f>
        <v>1000000</v>
      </c>
      <c r="G21" s="32">
        <f t="shared" ref="G21:H21" si="17">C21+E21</f>
        <v>7200000</v>
      </c>
      <c r="H21" s="32">
        <f t="shared" si="17"/>
        <v>2000000</v>
      </c>
      <c r="I21" s="34">
        <f t="shared" si="1"/>
        <v>1.4091446818924798E-2</v>
      </c>
      <c r="J21" s="135">
        <f>IFERROR(SUM(I21:I23),"")</f>
        <v>1.4091446818924798E-2</v>
      </c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0" customHeight="1" x14ac:dyDescent="0.25">
      <c r="A22" s="16" t="s">
        <v>177</v>
      </c>
      <c r="B22" s="17" t="s">
        <v>178</v>
      </c>
      <c r="C22" s="32">
        <f>'PI Fehidro'!C22+'PI Fehidro'!D22</f>
        <v>0</v>
      </c>
      <c r="D22" s="33">
        <f>SUMIFS(PA!$I:$I,PA!$A:$A,$B22,PA!$L:$L,Operacional!$F$3)</f>
        <v>0</v>
      </c>
      <c r="E22" s="32">
        <f>'PI Fehidro'!E22+'PI Fehidro'!F22</f>
        <v>0</v>
      </c>
      <c r="F22" s="33">
        <f>SUMIFS(PA!$J:$J,PA!$A:$A,$B22,PA!$L:$L,Operacional!$F$3)</f>
        <v>0</v>
      </c>
      <c r="G22" s="32">
        <f t="shared" ref="G22:H22" si="18">C22+E22</f>
        <v>0</v>
      </c>
      <c r="H22" s="32">
        <f t="shared" si="18"/>
        <v>0</v>
      </c>
      <c r="I22" s="34">
        <f t="shared" si="1"/>
        <v>0</v>
      </c>
      <c r="J22" s="137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0" customHeight="1" x14ac:dyDescent="0.25">
      <c r="A23" s="16" t="s">
        <v>177</v>
      </c>
      <c r="B23" s="17" t="s">
        <v>179</v>
      </c>
      <c r="C23" s="32">
        <f>'PI Fehidro'!C23+'PI Fehidro'!D23</f>
        <v>0</v>
      </c>
      <c r="D23" s="33">
        <f>SUMIFS(PA!$I:$I,PA!$A:$A,$B23,PA!$L:$L,Operacional!$F$3)</f>
        <v>0</v>
      </c>
      <c r="E23" s="32">
        <f>'PI Fehidro'!E23+'PI Fehidro'!F23</f>
        <v>0</v>
      </c>
      <c r="F23" s="33">
        <f>SUMIFS(PA!$J:$J,PA!$A:$A,$B23,PA!$L:$L,Operacional!$F$3)</f>
        <v>0</v>
      </c>
      <c r="G23" s="32">
        <f t="shared" ref="G23:H23" si="19">C23+E23</f>
        <v>0</v>
      </c>
      <c r="H23" s="32">
        <f t="shared" si="19"/>
        <v>0</v>
      </c>
      <c r="I23" s="34">
        <f t="shared" si="1"/>
        <v>0</v>
      </c>
      <c r="J23" s="137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0" customHeight="1" x14ac:dyDescent="0.25">
      <c r="A24" s="16" t="s">
        <v>180</v>
      </c>
      <c r="B24" s="17" t="s">
        <v>181</v>
      </c>
      <c r="C24" s="32">
        <f>'PI Fehidro'!C24+'PI Fehidro'!D24</f>
        <v>0</v>
      </c>
      <c r="D24" s="33">
        <f>SUMIFS(PA!$I:$I,PA!$A:$A,$B24,PA!$L:$L,Operacional!$F$3)</f>
        <v>0</v>
      </c>
      <c r="E24" s="32">
        <f>'PI Fehidro'!E24+'PI Fehidro'!F24</f>
        <v>0</v>
      </c>
      <c r="F24" s="33">
        <f>SUMIFS(PA!$J:$J,PA!$A:$A,$B24,PA!$L:$L,Operacional!$F$3)</f>
        <v>0</v>
      </c>
      <c r="G24" s="32">
        <f t="shared" ref="G24:H24" si="20">C24+E24</f>
        <v>0</v>
      </c>
      <c r="H24" s="32">
        <f t="shared" si="20"/>
        <v>0</v>
      </c>
      <c r="I24" s="34">
        <f t="shared" si="1"/>
        <v>0</v>
      </c>
      <c r="J24" s="135">
        <f>IFERROR(SUM(I24:I25),"")</f>
        <v>0</v>
      </c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0" customHeight="1" x14ac:dyDescent="0.25">
      <c r="A25" s="16" t="s">
        <v>180</v>
      </c>
      <c r="B25" s="17" t="s">
        <v>182</v>
      </c>
      <c r="C25" s="32">
        <f>'PI Fehidro'!C25+'PI Fehidro'!D25</f>
        <v>0</v>
      </c>
      <c r="D25" s="33">
        <f>SUMIFS(PA!$I:$I,PA!$A:$A,$B25,PA!$L:$L,Operacional!$F$3)</f>
        <v>0</v>
      </c>
      <c r="E25" s="32">
        <f>'PI Fehidro'!E25+'PI Fehidro'!F25</f>
        <v>0</v>
      </c>
      <c r="F25" s="33">
        <f>SUMIFS(PA!$J:$J,PA!$A:$A,$B25,PA!$L:$L,Operacional!$F$3)</f>
        <v>0</v>
      </c>
      <c r="G25" s="32">
        <f t="shared" ref="G25:H25" si="21">C25+E25</f>
        <v>0</v>
      </c>
      <c r="H25" s="32">
        <f t="shared" si="21"/>
        <v>0</v>
      </c>
      <c r="I25" s="34">
        <f t="shared" si="1"/>
        <v>0</v>
      </c>
      <c r="J25" s="137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30" customHeight="1" x14ac:dyDescent="0.25">
      <c r="A26" s="16" t="s">
        <v>183</v>
      </c>
      <c r="B26" s="17" t="s">
        <v>184</v>
      </c>
      <c r="C26" s="32">
        <f>'PI Fehidro'!C26+'PI Fehidro'!D26</f>
        <v>0</v>
      </c>
      <c r="D26" s="33">
        <f>SUMIFS(PA!$I:$I,PA!$A:$A,$B26,PA!$L:$L,Operacional!$F$3)</f>
        <v>0</v>
      </c>
      <c r="E26" s="32">
        <f>'PI Fehidro'!E26+'PI Fehidro'!F26</f>
        <v>0</v>
      </c>
      <c r="F26" s="33">
        <f>SUMIFS(PA!$J:$J,PA!$A:$A,$B26,PA!$L:$L,Operacional!$F$3)</f>
        <v>0</v>
      </c>
      <c r="G26" s="32">
        <f t="shared" ref="G26:H26" si="22">C26+E26</f>
        <v>0</v>
      </c>
      <c r="H26" s="32">
        <f t="shared" si="22"/>
        <v>0</v>
      </c>
      <c r="I26" s="34">
        <f t="shared" si="1"/>
        <v>0</v>
      </c>
      <c r="J26" s="135">
        <f>IFERROR(SUM(I26:I27),"")</f>
        <v>0</v>
      </c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30" customHeight="1" x14ac:dyDescent="0.25">
      <c r="A27" s="16" t="s">
        <v>183</v>
      </c>
      <c r="B27" s="17" t="s">
        <v>185</v>
      </c>
      <c r="C27" s="32">
        <f>'PI Fehidro'!C27+'PI Fehidro'!D27</f>
        <v>0</v>
      </c>
      <c r="D27" s="33">
        <f>SUMIFS(PA!$I:$I,PA!$A:$A,$B27,PA!$L:$L,Operacional!$F$3)</f>
        <v>0</v>
      </c>
      <c r="E27" s="32">
        <f>'PI Fehidro'!E27+'PI Fehidro'!F27</f>
        <v>0</v>
      </c>
      <c r="F27" s="33">
        <f>SUMIFS(PA!$J:$J,PA!$A:$A,$B27,PA!$L:$L,Operacional!$F$3)</f>
        <v>0</v>
      </c>
      <c r="G27" s="32">
        <f t="shared" ref="G27:H27" si="23">C27+E27</f>
        <v>0</v>
      </c>
      <c r="H27" s="32">
        <f t="shared" si="23"/>
        <v>0</v>
      </c>
      <c r="I27" s="34">
        <f t="shared" si="1"/>
        <v>0</v>
      </c>
      <c r="J27" s="136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30" customHeight="1" x14ac:dyDescent="0.25">
      <c r="A28" s="16" t="s">
        <v>186</v>
      </c>
      <c r="B28" s="17" t="s">
        <v>80</v>
      </c>
      <c r="C28" s="32">
        <f>'PI Fehidro'!C28+'PI Fehidro'!D28</f>
        <v>600000</v>
      </c>
      <c r="D28" s="33">
        <f>SUMIFS(PA!$I:$I,PA!$A:$A,$B28,PA!$L:$L,Operacional!$F$3)</f>
        <v>225813.2</v>
      </c>
      <c r="E28" s="32">
        <f>'PI Fehidro'!E28+'PI Fehidro'!F28</f>
        <v>300000</v>
      </c>
      <c r="F28" s="33">
        <f>SUMIFS(PA!$J:$J,PA!$A:$A,$B28,PA!$L:$L,Operacional!$F$3)</f>
        <v>215000</v>
      </c>
      <c r="G28" s="32">
        <f t="shared" ref="G28:H28" si="24">C28+E28</f>
        <v>900000</v>
      </c>
      <c r="H28" s="32">
        <f t="shared" si="24"/>
        <v>440813.2</v>
      </c>
      <c r="I28" s="34">
        <f t="shared" si="1"/>
        <v>2.0536954241209106E-3</v>
      </c>
      <c r="J28" s="135">
        <f>IFERROR(SUM(I28:I30),"")</f>
        <v>7.7978695776782106E-3</v>
      </c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30" customHeight="1" x14ac:dyDescent="0.25">
      <c r="A29" s="16" t="s">
        <v>186</v>
      </c>
      <c r="B29" s="17" t="s">
        <v>154</v>
      </c>
      <c r="C29" s="32">
        <f>'PI Fehidro'!C29+'PI Fehidro'!D29</f>
        <v>0</v>
      </c>
      <c r="D29" s="33">
        <f>SUMIFS(PA!$I:$I,PA!$A:$A,$B29,PA!$L:$L,Operacional!$F$3)</f>
        <v>300000</v>
      </c>
      <c r="E29" s="32">
        <f>'PI Fehidro'!E29+'PI Fehidro'!F29</f>
        <v>0</v>
      </c>
      <c r="F29" s="33">
        <f>SUMIFS(PA!$J:$J,PA!$A:$A,$B29,PA!$L:$L,Operacional!$F$3)</f>
        <v>400000</v>
      </c>
      <c r="G29" s="32">
        <f t="shared" ref="G29:H29" si="25">C29+E29</f>
        <v>0</v>
      </c>
      <c r="H29" s="32">
        <f t="shared" si="25"/>
        <v>700000</v>
      </c>
      <c r="I29" s="34">
        <f t="shared" si="1"/>
        <v>1.0721753014399304E-3</v>
      </c>
      <c r="J29" s="137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0" customHeight="1" x14ac:dyDescent="0.25">
      <c r="A30" s="16" t="s">
        <v>186</v>
      </c>
      <c r="B30" s="17" t="s">
        <v>84</v>
      </c>
      <c r="C30" s="32">
        <f>'PI Fehidro'!C30+'PI Fehidro'!D30</f>
        <v>300000</v>
      </c>
      <c r="D30" s="33">
        <f>SUMIFS(PA!$I:$I,PA!$A:$A,$B30,PA!$L:$L,Operacional!$F$3)</f>
        <v>1373046.7200000002</v>
      </c>
      <c r="E30" s="32">
        <f>'PI Fehidro'!E30+'PI Fehidro'!F30</f>
        <v>0</v>
      </c>
      <c r="F30" s="33">
        <f>SUMIFS(PA!$J:$J,PA!$A:$A,$B30,PA!$L:$L,Operacional!$F$3)</f>
        <v>1377200</v>
      </c>
      <c r="G30" s="32">
        <f t="shared" ref="G30:H30" si="26">C30+E30</f>
        <v>300000</v>
      </c>
      <c r="H30" s="32">
        <f t="shared" si="26"/>
        <v>2750246.72</v>
      </c>
      <c r="I30" s="34">
        <f t="shared" si="1"/>
        <v>4.6719988521173698E-3</v>
      </c>
      <c r="J30" s="147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54.75" customHeight="1" x14ac:dyDescent="0.25">
      <c r="A31" s="138" t="s">
        <v>197</v>
      </c>
      <c r="B31" s="139"/>
      <c r="C31" s="35">
        <f t="shared" ref="C31:H31" si="27">SUM(C5:C30)</f>
        <v>29856769.491599999</v>
      </c>
      <c r="D31" s="35">
        <f t="shared" si="27"/>
        <v>304714440.28129256</v>
      </c>
      <c r="E31" s="35">
        <f t="shared" si="27"/>
        <v>21958740.126666669</v>
      </c>
      <c r="F31" s="35">
        <f t="shared" si="27"/>
        <v>296348361.19369256</v>
      </c>
      <c r="G31" s="35">
        <f t="shared" si="27"/>
        <v>51815509.618266672</v>
      </c>
      <c r="H31" s="35">
        <f t="shared" si="27"/>
        <v>601062801.47498524</v>
      </c>
      <c r="I31" s="148"/>
      <c r="J31" s="149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54.75" customHeight="1" x14ac:dyDescent="0.25">
      <c r="A32" s="138" t="s">
        <v>198</v>
      </c>
      <c r="B32" s="139"/>
      <c r="C32" s="146"/>
      <c r="D32" s="140"/>
      <c r="E32" s="140"/>
      <c r="F32" s="139"/>
      <c r="G32" s="141">
        <f>SUM(G31:H31)</f>
        <v>652878311.09325194</v>
      </c>
      <c r="H32" s="139"/>
      <c r="I32" s="150"/>
      <c r="J32" s="151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24.75" customHeight="1" x14ac:dyDescent="0.25">
      <c r="A33" s="36"/>
      <c r="B33" s="37"/>
      <c r="C33" s="23"/>
      <c r="D33" s="23"/>
      <c r="E33" s="23"/>
      <c r="F33" s="23"/>
      <c r="G33" s="23"/>
      <c r="H33" s="23"/>
      <c r="I33" s="38"/>
      <c r="J33" s="2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24.75" customHeight="1" x14ac:dyDescent="0.25">
      <c r="A34" s="27"/>
      <c r="B34" s="27"/>
      <c r="C34" s="27"/>
      <c r="D34" s="27"/>
      <c r="E34" s="10"/>
      <c r="F34" s="10"/>
      <c r="G34" s="10"/>
      <c r="H34" s="10"/>
      <c r="I34" s="39"/>
      <c r="J34" s="2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24.75" customHeight="1" x14ac:dyDescent="0.25">
      <c r="A35" s="40"/>
      <c r="B35" s="40"/>
      <c r="C35" s="10"/>
      <c r="D35" s="10"/>
      <c r="E35" s="10"/>
      <c r="F35" s="10"/>
      <c r="G35" s="10"/>
      <c r="H35" s="10"/>
      <c r="I35" s="39"/>
      <c r="J35" s="2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24.75" customHeight="1" x14ac:dyDescent="0.25">
      <c r="A36" s="11"/>
      <c r="B36" s="11"/>
      <c r="C36" s="10"/>
      <c r="D36" s="10"/>
      <c r="E36" s="10"/>
      <c r="F36" s="10"/>
      <c r="G36" s="10"/>
      <c r="H36" s="10"/>
      <c r="I36" s="39"/>
      <c r="J36" s="2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24.75" customHeight="1" x14ac:dyDescent="0.25">
      <c r="A37" s="11"/>
      <c r="B37" s="41"/>
      <c r="C37" s="10"/>
      <c r="D37" s="10"/>
      <c r="E37" s="10"/>
      <c r="F37" s="10"/>
      <c r="G37" s="10"/>
      <c r="H37" s="10"/>
      <c r="I37" s="39"/>
      <c r="J37" s="29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24.75" customHeight="1" x14ac:dyDescent="0.25">
      <c r="A38" s="11"/>
      <c r="B38" s="41"/>
      <c r="C38" s="10"/>
      <c r="D38" s="10"/>
      <c r="E38" s="10"/>
      <c r="F38" s="10"/>
      <c r="G38" s="10"/>
      <c r="H38" s="10"/>
      <c r="I38" s="39"/>
      <c r="J38" s="29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24.75" customHeight="1" x14ac:dyDescent="0.25">
      <c r="A39" s="11"/>
      <c r="B39" s="41"/>
      <c r="C39" s="10"/>
      <c r="D39" s="10"/>
      <c r="E39" s="10"/>
      <c r="F39" s="10"/>
      <c r="G39" s="10"/>
      <c r="H39" s="10"/>
      <c r="I39" s="39"/>
      <c r="J39" s="29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24.75" customHeight="1" x14ac:dyDescent="0.25">
      <c r="A40" s="11"/>
      <c r="B40" s="41"/>
      <c r="C40" s="10"/>
      <c r="D40" s="10"/>
      <c r="E40" s="10"/>
      <c r="F40" s="10"/>
      <c r="G40" s="10"/>
      <c r="H40" s="10"/>
      <c r="I40" s="39"/>
      <c r="J40" s="29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24.75" customHeight="1" x14ac:dyDescent="0.25">
      <c r="A41" s="11"/>
      <c r="B41" s="41"/>
      <c r="C41" s="10"/>
      <c r="D41" s="10"/>
      <c r="E41" s="10"/>
      <c r="F41" s="10"/>
      <c r="G41" s="10"/>
      <c r="H41" s="10"/>
      <c r="I41" s="39"/>
      <c r="J41" s="29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24.75" customHeight="1" x14ac:dyDescent="0.25">
      <c r="A42" s="11"/>
      <c r="B42" s="41"/>
      <c r="C42" s="10"/>
      <c r="D42" s="10"/>
      <c r="E42" s="10"/>
      <c r="F42" s="10"/>
      <c r="G42" s="10"/>
      <c r="H42" s="10"/>
      <c r="I42" s="39"/>
      <c r="J42" s="29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4.75" customHeight="1" x14ac:dyDescent="0.25">
      <c r="A43" s="11"/>
      <c r="B43" s="41"/>
      <c r="C43" s="10"/>
      <c r="D43" s="10"/>
      <c r="E43" s="10"/>
      <c r="F43" s="10"/>
      <c r="G43" s="10"/>
      <c r="H43" s="10"/>
      <c r="I43" s="39"/>
      <c r="J43" s="2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24.75" customHeight="1" x14ac:dyDescent="0.25">
      <c r="A44" s="11"/>
      <c r="B44" s="41"/>
      <c r="C44" s="10"/>
      <c r="D44" s="10"/>
      <c r="E44" s="10"/>
      <c r="F44" s="10"/>
      <c r="G44" s="10"/>
      <c r="H44" s="10"/>
      <c r="I44" s="39"/>
      <c r="J44" s="29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24.75" customHeight="1" x14ac:dyDescent="0.25">
      <c r="A45" s="11"/>
      <c r="B45" s="41"/>
      <c r="C45" s="10"/>
      <c r="D45" s="10"/>
      <c r="E45" s="10"/>
      <c r="F45" s="10"/>
      <c r="G45" s="10"/>
      <c r="H45" s="10"/>
      <c r="I45" s="39"/>
      <c r="J45" s="29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24.75" customHeight="1" x14ac:dyDescent="0.25">
      <c r="A46" s="11"/>
      <c r="B46" s="41"/>
      <c r="C46" s="10"/>
      <c r="D46" s="10"/>
      <c r="E46" s="10"/>
      <c r="F46" s="10"/>
      <c r="G46" s="10"/>
      <c r="H46" s="10"/>
      <c r="I46" s="39"/>
      <c r="J46" s="29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24.75" customHeight="1" x14ac:dyDescent="0.25">
      <c r="A47" s="11"/>
      <c r="B47" s="41"/>
      <c r="C47" s="10"/>
      <c r="D47" s="10"/>
      <c r="E47" s="10"/>
      <c r="F47" s="10"/>
      <c r="G47" s="10"/>
      <c r="H47" s="10"/>
      <c r="I47" s="39"/>
      <c r="J47" s="2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24.75" customHeight="1" x14ac:dyDescent="0.25">
      <c r="A48" s="11"/>
      <c r="B48" s="41"/>
      <c r="C48" s="10"/>
      <c r="D48" s="10"/>
      <c r="E48" s="10"/>
      <c r="F48" s="10"/>
      <c r="G48" s="10"/>
      <c r="H48" s="10"/>
      <c r="I48" s="39"/>
      <c r="J48" s="29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24.75" customHeight="1" x14ac:dyDescent="0.25">
      <c r="A49" s="11"/>
      <c r="B49" s="41"/>
      <c r="C49" s="10"/>
      <c r="D49" s="10"/>
      <c r="E49" s="10"/>
      <c r="F49" s="10"/>
      <c r="G49" s="10"/>
      <c r="H49" s="10"/>
      <c r="I49" s="39"/>
      <c r="J49" s="29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24.75" customHeight="1" x14ac:dyDescent="0.25">
      <c r="A50" s="11"/>
      <c r="B50" s="41"/>
      <c r="C50" s="10"/>
      <c r="D50" s="10"/>
      <c r="E50" s="10"/>
      <c r="F50" s="10"/>
      <c r="G50" s="10"/>
      <c r="H50" s="10"/>
      <c r="I50" s="39"/>
      <c r="J50" s="2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24.75" customHeight="1" x14ac:dyDescent="0.25">
      <c r="A51" s="11"/>
      <c r="B51" s="41"/>
      <c r="C51" s="10"/>
      <c r="D51" s="10"/>
      <c r="E51" s="10"/>
      <c r="F51" s="10"/>
      <c r="G51" s="10"/>
      <c r="H51" s="10"/>
      <c r="I51" s="39"/>
      <c r="J51" s="2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24.75" customHeight="1" x14ac:dyDescent="0.25">
      <c r="A52" s="11"/>
      <c r="B52" s="41"/>
      <c r="C52" s="10"/>
      <c r="D52" s="10"/>
      <c r="E52" s="10"/>
      <c r="F52" s="10"/>
      <c r="G52" s="10"/>
      <c r="H52" s="10"/>
      <c r="I52" s="39"/>
      <c r="J52" s="2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24.75" customHeight="1" x14ac:dyDescent="0.25">
      <c r="A53" s="11"/>
      <c r="B53" s="41"/>
      <c r="C53" s="10"/>
      <c r="D53" s="10"/>
      <c r="E53" s="10"/>
      <c r="F53" s="10"/>
      <c r="G53" s="10"/>
      <c r="H53" s="10"/>
      <c r="I53" s="39"/>
      <c r="J53" s="2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24.75" customHeight="1" x14ac:dyDescent="0.25">
      <c r="A54" s="11"/>
      <c r="B54" s="41"/>
      <c r="C54" s="10"/>
      <c r="D54" s="10"/>
      <c r="E54" s="10"/>
      <c r="F54" s="10"/>
      <c r="G54" s="10"/>
      <c r="H54" s="10"/>
      <c r="I54" s="39"/>
      <c r="J54" s="2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24.75" customHeight="1" x14ac:dyDescent="0.25">
      <c r="A55" s="11"/>
      <c r="B55" s="41"/>
      <c r="C55" s="10"/>
      <c r="D55" s="10"/>
      <c r="E55" s="10"/>
      <c r="F55" s="10"/>
      <c r="G55" s="10"/>
      <c r="H55" s="10"/>
      <c r="I55" s="39"/>
      <c r="J55" s="2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24.75" customHeight="1" x14ac:dyDescent="0.25">
      <c r="A56" s="11"/>
      <c r="B56" s="41"/>
      <c r="C56" s="10"/>
      <c r="D56" s="10"/>
      <c r="E56" s="10"/>
      <c r="F56" s="10"/>
      <c r="G56" s="10"/>
      <c r="H56" s="10"/>
      <c r="I56" s="39"/>
      <c r="J56" s="2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24.75" customHeight="1" x14ac:dyDescent="0.25">
      <c r="A57" s="11"/>
      <c r="B57" s="41"/>
      <c r="C57" s="10"/>
      <c r="D57" s="10"/>
      <c r="E57" s="10"/>
      <c r="F57" s="10"/>
      <c r="G57" s="10"/>
      <c r="H57" s="10"/>
      <c r="I57" s="39"/>
      <c r="J57" s="29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24.75" customHeight="1" x14ac:dyDescent="0.25">
      <c r="A58" s="11"/>
      <c r="B58" s="41"/>
      <c r="C58" s="10"/>
      <c r="D58" s="10"/>
      <c r="E58" s="10"/>
      <c r="F58" s="10"/>
      <c r="G58" s="10"/>
      <c r="H58" s="10"/>
      <c r="I58" s="39"/>
      <c r="J58" s="2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24.75" customHeight="1" x14ac:dyDescent="0.25">
      <c r="A59" s="11"/>
      <c r="B59" s="41"/>
      <c r="C59" s="10"/>
      <c r="D59" s="10"/>
      <c r="E59" s="10"/>
      <c r="F59" s="10"/>
      <c r="G59" s="10"/>
      <c r="H59" s="10"/>
      <c r="I59" s="39"/>
      <c r="J59" s="29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24.75" customHeight="1" x14ac:dyDescent="0.25">
      <c r="A60" s="11"/>
      <c r="B60" s="41"/>
      <c r="C60" s="10"/>
      <c r="D60" s="10"/>
      <c r="E60" s="10"/>
      <c r="F60" s="10"/>
      <c r="G60" s="10"/>
      <c r="H60" s="10"/>
      <c r="I60" s="39"/>
      <c r="J60" s="2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24.75" customHeight="1" x14ac:dyDescent="0.25">
      <c r="A61" s="11"/>
      <c r="B61" s="41"/>
      <c r="C61" s="10"/>
      <c r="D61" s="10"/>
      <c r="E61" s="10"/>
      <c r="F61" s="10"/>
      <c r="G61" s="10"/>
      <c r="H61" s="10"/>
      <c r="I61" s="39"/>
      <c r="J61" s="29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24.75" customHeight="1" x14ac:dyDescent="0.25">
      <c r="A62" s="11"/>
      <c r="B62" s="41"/>
      <c r="C62" s="10"/>
      <c r="D62" s="10"/>
      <c r="E62" s="10"/>
      <c r="F62" s="10"/>
      <c r="G62" s="10"/>
      <c r="H62" s="10"/>
      <c r="I62" s="39"/>
      <c r="J62" s="29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24.75" customHeight="1" x14ac:dyDescent="0.25">
      <c r="A63" s="11"/>
      <c r="B63" s="41"/>
      <c r="C63" s="10"/>
      <c r="D63" s="10"/>
      <c r="E63" s="10"/>
      <c r="F63" s="10"/>
      <c r="G63" s="10"/>
      <c r="H63" s="10"/>
      <c r="I63" s="39"/>
      <c r="J63" s="29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24.75" customHeight="1" x14ac:dyDescent="0.25">
      <c r="A64" s="11"/>
      <c r="B64" s="41"/>
      <c r="C64" s="10"/>
      <c r="D64" s="10"/>
      <c r="E64" s="10"/>
      <c r="F64" s="10"/>
      <c r="G64" s="10"/>
      <c r="H64" s="10"/>
      <c r="I64" s="39"/>
      <c r="J64" s="2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24.75" customHeight="1" x14ac:dyDescent="0.25">
      <c r="A65" s="11"/>
      <c r="B65" s="41"/>
      <c r="C65" s="10"/>
      <c r="D65" s="10"/>
      <c r="E65" s="10"/>
      <c r="F65" s="10"/>
      <c r="G65" s="10"/>
      <c r="H65" s="10"/>
      <c r="I65" s="39"/>
      <c r="J65" s="29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24.75" customHeight="1" x14ac:dyDescent="0.25">
      <c r="A66" s="11"/>
      <c r="B66" s="41"/>
      <c r="C66" s="10"/>
      <c r="D66" s="10"/>
      <c r="E66" s="10"/>
      <c r="F66" s="10"/>
      <c r="G66" s="10"/>
      <c r="H66" s="10"/>
      <c r="I66" s="39"/>
      <c r="J66" s="29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24.75" customHeight="1" x14ac:dyDescent="0.25">
      <c r="A67" s="11"/>
      <c r="B67" s="41"/>
      <c r="C67" s="10"/>
      <c r="D67" s="10"/>
      <c r="E67" s="10"/>
      <c r="F67" s="10"/>
      <c r="G67" s="10"/>
      <c r="H67" s="10"/>
      <c r="I67" s="39"/>
      <c r="J67" s="29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24.75" customHeight="1" x14ac:dyDescent="0.25">
      <c r="A68" s="11"/>
      <c r="B68" s="41"/>
      <c r="C68" s="10"/>
      <c r="D68" s="10"/>
      <c r="E68" s="10"/>
      <c r="F68" s="10"/>
      <c r="G68" s="10"/>
      <c r="H68" s="10"/>
      <c r="I68" s="39"/>
      <c r="J68" s="29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24.75" customHeight="1" x14ac:dyDescent="0.25">
      <c r="A69" s="11"/>
      <c r="B69" s="41"/>
      <c r="C69" s="10"/>
      <c r="D69" s="10"/>
      <c r="E69" s="10"/>
      <c r="F69" s="10"/>
      <c r="G69" s="10"/>
      <c r="H69" s="10"/>
      <c r="I69" s="39"/>
      <c r="J69" s="29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24.75" customHeight="1" x14ac:dyDescent="0.25">
      <c r="A70" s="11"/>
      <c r="B70" s="41"/>
      <c r="C70" s="10"/>
      <c r="D70" s="10"/>
      <c r="E70" s="10"/>
      <c r="F70" s="10"/>
      <c r="G70" s="10"/>
      <c r="H70" s="10"/>
      <c r="I70" s="39"/>
      <c r="J70" s="29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24.75" customHeight="1" x14ac:dyDescent="0.25">
      <c r="A71" s="11"/>
      <c r="B71" s="41"/>
      <c r="C71" s="10"/>
      <c r="D71" s="10"/>
      <c r="E71" s="10"/>
      <c r="F71" s="10"/>
      <c r="G71" s="10"/>
      <c r="H71" s="10"/>
      <c r="I71" s="39"/>
      <c r="J71" s="29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24.75" customHeight="1" x14ac:dyDescent="0.25">
      <c r="A72" s="11"/>
      <c r="B72" s="41"/>
      <c r="C72" s="10"/>
      <c r="D72" s="10"/>
      <c r="E72" s="10"/>
      <c r="F72" s="10"/>
      <c r="G72" s="10"/>
      <c r="H72" s="10"/>
      <c r="I72" s="39"/>
      <c r="J72" s="29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24.75" customHeight="1" x14ac:dyDescent="0.25">
      <c r="A73" s="11"/>
      <c r="B73" s="41"/>
      <c r="C73" s="10"/>
      <c r="D73" s="10"/>
      <c r="E73" s="10"/>
      <c r="F73" s="10"/>
      <c r="G73" s="10"/>
      <c r="H73" s="10"/>
      <c r="I73" s="39"/>
      <c r="J73" s="29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24.75" customHeight="1" x14ac:dyDescent="0.25">
      <c r="A74" s="11"/>
      <c r="B74" s="41"/>
      <c r="C74" s="10"/>
      <c r="D74" s="10"/>
      <c r="E74" s="10"/>
      <c r="F74" s="10"/>
      <c r="G74" s="10"/>
      <c r="H74" s="10"/>
      <c r="I74" s="39"/>
      <c r="J74" s="29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24.75" customHeight="1" x14ac:dyDescent="0.25">
      <c r="A75" s="11"/>
      <c r="B75" s="41"/>
      <c r="C75" s="10"/>
      <c r="D75" s="10"/>
      <c r="E75" s="10"/>
      <c r="F75" s="10"/>
      <c r="G75" s="10"/>
      <c r="H75" s="10"/>
      <c r="I75" s="39"/>
      <c r="J75" s="29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24.75" customHeight="1" x14ac:dyDescent="0.25">
      <c r="A76" s="11"/>
      <c r="B76" s="41"/>
      <c r="C76" s="10"/>
      <c r="D76" s="10"/>
      <c r="E76" s="10"/>
      <c r="F76" s="10"/>
      <c r="G76" s="10"/>
      <c r="H76" s="10"/>
      <c r="I76" s="39"/>
      <c r="J76" s="29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24.75" customHeight="1" x14ac:dyDescent="0.25">
      <c r="A77" s="11"/>
      <c r="B77" s="41"/>
      <c r="C77" s="10"/>
      <c r="D77" s="10"/>
      <c r="E77" s="10"/>
      <c r="F77" s="10"/>
      <c r="G77" s="10"/>
      <c r="H77" s="10"/>
      <c r="I77" s="39"/>
      <c r="J77" s="29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24.75" customHeight="1" x14ac:dyDescent="0.25">
      <c r="A78" s="11"/>
      <c r="B78" s="41"/>
      <c r="C78" s="10"/>
      <c r="D78" s="10"/>
      <c r="E78" s="10"/>
      <c r="F78" s="10"/>
      <c r="G78" s="10"/>
      <c r="H78" s="10"/>
      <c r="I78" s="39"/>
      <c r="J78" s="29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24.75" customHeight="1" x14ac:dyDescent="0.25">
      <c r="A79" s="11"/>
      <c r="B79" s="41"/>
      <c r="C79" s="10"/>
      <c r="D79" s="10"/>
      <c r="E79" s="10"/>
      <c r="F79" s="10"/>
      <c r="G79" s="10"/>
      <c r="H79" s="10"/>
      <c r="I79" s="39"/>
      <c r="J79" s="29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24.75" customHeight="1" x14ac:dyDescent="0.25">
      <c r="A80" s="11"/>
      <c r="B80" s="41"/>
      <c r="C80" s="10"/>
      <c r="D80" s="10"/>
      <c r="E80" s="10"/>
      <c r="F80" s="10"/>
      <c r="G80" s="10"/>
      <c r="H80" s="10"/>
      <c r="I80" s="39"/>
      <c r="J80" s="29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24.75" customHeight="1" x14ac:dyDescent="0.25">
      <c r="A81" s="11"/>
      <c r="B81" s="41"/>
      <c r="C81" s="10"/>
      <c r="D81" s="10"/>
      <c r="E81" s="10"/>
      <c r="F81" s="10"/>
      <c r="G81" s="10"/>
      <c r="H81" s="10"/>
      <c r="I81" s="39"/>
      <c r="J81" s="29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24.75" customHeight="1" x14ac:dyDescent="0.25">
      <c r="A82" s="11"/>
      <c r="B82" s="41"/>
      <c r="C82" s="10"/>
      <c r="D82" s="10"/>
      <c r="E82" s="10"/>
      <c r="F82" s="10"/>
      <c r="G82" s="10"/>
      <c r="H82" s="10"/>
      <c r="I82" s="39"/>
      <c r="J82" s="29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24.75" customHeight="1" x14ac:dyDescent="0.25">
      <c r="A83" s="11"/>
      <c r="B83" s="41"/>
      <c r="C83" s="10"/>
      <c r="D83" s="10"/>
      <c r="E83" s="10"/>
      <c r="F83" s="10"/>
      <c r="G83" s="10"/>
      <c r="H83" s="10"/>
      <c r="I83" s="39"/>
      <c r="J83" s="29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24.75" customHeight="1" x14ac:dyDescent="0.25">
      <c r="A84" s="11"/>
      <c r="B84" s="41"/>
      <c r="C84" s="10"/>
      <c r="D84" s="10"/>
      <c r="E84" s="10"/>
      <c r="F84" s="10"/>
      <c r="G84" s="10"/>
      <c r="H84" s="10"/>
      <c r="I84" s="39"/>
      <c r="J84" s="29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24.75" customHeight="1" x14ac:dyDescent="0.25">
      <c r="A85" s="11"/>
      <c r="B85" s="41"/>
      <c r="C85" s="10"/>
      <c r="D85" s="10"/>
      <c r="E85" s="10"/>
      <c r="F85" s="10"/>
      <c r="G85" s="10"/>
      <c r="H85" s="10"/>
      <c r="I85" s="39"/>
      <c r="J85" s="2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24.75" customHeight="1" x14ac:dyDescent="0.25">
      <c r="A86" s="11"/>
      <c r="B86" s="41"/>
      <c r="C86" s="10"/>
      <c r="D86" s="10"/>
      <c r="E86" s="10"/>
      <c r="F86" s="10"/>
      <c r="G86" s="10"/>
      <c r="H86" s="10"/>
      <c r="I86" s="39"/>
      <c r="J86" s="2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24.75" customHeight="1" x14ac:dyDescent="0.25">
      <c r="A87" s="11"/>
      <c r="B87" s="41"/>
      <c r="C87" s="10"/>
      <c r="D87" s="10"/>
      <c r="E87" s="10"/>
      <c r="F87" s="10"/>
      <c r="G87" s="10"/>
      <c r="H87" s="10"/>
      <c r="I87" s="39"/>
      <c r="J87" s="29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24.75" customHeight="1" x14ac:dyDescent="0.25">
      <c r="A88" s="11"/>
      <c r="B88" s="41"/>
      <c r="C88" s="10"/>
      <c r="D88" s="10"/>
      <c r="E88" s="10"/>
      <c r="F88" s="10"/>
      <c r="G88" s="10"/>
      <c r="H88" s="10"/>
      <c r="I88" s="39"/>
      <c r="J88" s="29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24.75" customHeight="1" x14ac:dyDescent="0.25">
      <c r="A89" s="11"/>
      <c r="B89" s="41"/>
      <c r="C89" s="10"/>
      <c r="D89" s="10"/>
      <c r="E89" s="10"/>
      <c r="F89" s="10"/>
      <c r="G89" s="10"/>
      <c r="H89" s="10"/>
      <c r="I89" s="39"/>
      <c r="J89" s="29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24.75" customHeight="1" x14ac:dyDescent="0.25">
      <c r="A90" s="11"/>
      <c r="B90" s="41"/>
      <c r="C90" s="10"/>
      <c r="D90" s="10"/>
      <c r="E90" s="10"/>
      <c r="F90" s="10"/>
      <c r="G90" s="10"/>
      <c r="H90" s="10"/>
      <c r="I90" s="39"/>
      <c r="J90" s="29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24.75" customHeight="1" x14ac:dyDescent="0.25">
      <c r="A91" s="11"/>
      <c r="B91" s="41"/>
      <c r="C91" s="10"/>
      <c r="D91" s="10"/>
      <c r="E91" s="10"/>
      <c r="F91" s="10"/>
      <c r="G91" s="10"/>
      <c r="H91" s="10"/>
      <c r="I91" s="39"/>
      <c r="J91" s="29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24.75" customHeight="1" x14ac:dyDescent="0.25">
      <c r="A92" s="11"/>
      <c r="B92" s="41"/>
      <c r="C92" s="10"/>
      <c r="D92" s="10"/>
      <c r="E92" s="10"/>
      <c r="F92" s="10"/>
      <c r="G92" s="10"/>
      <c r="H92" s="10"/>
      <c r="I92" s="39"/>
      <c r="J92" s="29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24.75" customHeight="1" x14ac:dyDescent="0.25">
      <c r="A93" s="11"/>
      <c r="B93" s="41"/>
      <c r="C93" s="10"/>
      <c r="D93" s="10"/>
      <c r="E93" s="10"/>
      <c r="F93" s="10"/>
      <c r="G93" s="10"/>
      <c r="H93" s="10"/>
      <c r="I93" s="39"/>
      <c r="J93" s="29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24.75" customHeight="1" x14ac:dyDescent="0.25">
      <c r="A94" s="11"/>
      <c r="B94" s="41"/>
      <c r="C94" s="10"/>
      <c r="D94" s="10"/>
      <c r="E94" s="10"/>
      <c r="F94" s="10"/>
      <c r="G94" s="10"/>
      <c r="H94" s="10"/>
      <c r="I94" s="39"/>
      <c r="J94" s="29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24.75" customHeight="1" x14ac:dyDescent="0.25">
      <c r="A95" s="11"/>
      <c r="B95" s="41"/>
      <c r="C95" s="10"/>
      <c r="D95" s="10"/>
      <c r="E95" s="10"/>
      <c r="F95" s="10"/>
      <c r="G95" s="10"/>
      <c r="H95" s="10"/>
      <c r="I95" s="39"/>
      <c r="J95" s="29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24.75" customHeight="1" x14ac:dyDescent="0.25">
      <c r="A96" s="11"/>
      <c r="B96" s="41"/>
      <c r="C96" s="10"/>
      <c r="D96" s="10"/>
      <c r="E96" s="10"/>
      <c r="F96" s="10"/>
      <c r="G96" s="10"/>
      <c r="H96" s="10"/>
      <c r="I96" s="39"/>
      <c r="J96" s="29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24.75" customHeight="1" x14ac:dyDescent="0.25">
      <c r="A97" s="11"/>
      <c r="B97" s="41"/>
      <c r="C97" s="10"/>
      <c r="D97" s="10"/>
      <c r="E97" s="10"/>
      <c r="F97" s="10"/>
      <c r="G97" s="10"/>
      <c r="H97" s="10"/>
      <c r="I97" s="39"/>
      <c r="J97" s="29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24.75" customHeight="1" x14ac:dyDescent="0.25">
      <c r="A98" s="11"/>
      <c r="B98" s="41"/>
      <c r="C98" s="10"/>
      <c r="D98" s="10"/>
      <c r="E98" s="10"/>
      <c r="F98" s="10"/>
      <c r="G98" s="10"/>
      <c r="H98" s="10"/>
      <c r="I98" s="39"/>
      <c r="J98" s="29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24.75" customHeight="1" x14ac:dyDescent="0.25">
      <c r="A99" s="11"/>
      <c r="B99" s="41"/>
      <c r="C99" s="10"/>
      <c r="D99" s="10"/>
      <c r="E99" s="10"/>
      <c r="F99" s="10"/>
      <c r="G99" s="10"/>
      <c r="H99" s="10"/>
      <c r="I99" s="39"/>
      <c r="J99" s="29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24.75" customHeight="1" x14ac:dyDescent="0.25">
      <c r="A100" s="11"/>
      <c r="B100" s="41"/>
      <c r="C100" s="10"/>
      <c r="D100" s="10"/>
      <c r="E100" s="10"/>
      <c r="F100" s="10"/>
      <c r="G100" s="10"/>
      <c r="H100" s="10"/>
      <c r="I100" s="39"/>
      <c r="J100" s="29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24.75" customHeight="1" x14ac:dyDescent="0.25">
      <c r="A101" s="11"/>
      <c r="B101" s="41"/>
      <c r="C101" s="10"/>
      <c r="D101" s="10"/>
      <c r="E101" s="10"/>
      <c r="F101" s="10"/>
      <c r="G101" s="10"/>
      <c r="H101" s="10"/>
      <c r="I101" s="39"/>
      <c r="J101" s="29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24.75" customHeight="1" x14ac:dyDescent="0.25">
      <c r="A102" s="11"/>
      <c r="B102" s="41"/>
      <c r="C102" s="10"/>
      <c r="D102" s="10"/>
      <c r="E102" s="10"/>
      <c r="F102" s="10"/>
      <c r="G102" s="10"/>
      <c r="H102" s="10"/>
      <c r="I102" s="39"/>
      <c r="J102" s="29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24.75" customHeight="1" x14ac:dyDescent="0.25">
      <c r="A103" s="11"/>
      <c r="B103" s="41"/>
      <c r="C103" s="10"/>
      <c r="D103" s="10"/>
      <c r="E103" s="10"/>
      <c r="F103" s="10"/>
      <c r="G103" s="10"/>
      <c r="H103" s="10"/>
      <c r="I103" s="39"/>
      <c r="J103" s="29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24.75" customHeight="1" x14ac:dyDescent="0.25">
      <c r="A104" s="11"/>
      <c r="B104" s="41"/>
      <c r="C104" s="10"/>
      <c r="D104" s="10"/>
      <c r="E104" s="10"/>
      <c r="F104" s="10"/>
      <c r="G104" s="10"/>
      <c r="H104" s="10"/>
      <c r="I104" s="39"/>
      <c r="J104" s="29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24.75" customHeight="1" x14ac:dyDescent="0.25">
      <c r="A105" s="11"/>
      <c r="B105" s="41"/>
      <c r="C105" s="10"/>
      <c r="D105" s="10"/>
      <c r="E105" s="10"/>
      <c r="F105" s="10"/>
      <c r="G105" s="10"/>
      <c r="H105" s="10"/>
      <c r="I105" s="39"/>
      <c r="J105" s="29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24.75" customHeight="1" x14ac:dyDescent="0.25">
      <c r="A106" s="11"/>
      <c r="B106" s="41"/>
      <c r="C106" s="10"/>
      <c r="D106" s="10"/>
      <c r="E106" s="10"/>
      <c r="F106" s="10"/>
      <c r="G106" s="10"/>
      <c r="H106" s="10"/>
      <c r="I106" s="39"/>
      <c r="J106" s="29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24.75" customHeight="1" x14ac:dyDescent="0.25">
      <c r="A107" s="11"/>
      <c r="B107" s="41"/>
      <c r="C107" s="10"/>
      <c r="D107" s="10"/>
      <c r="E107" s="10"/>
      <c r="F107" s="10"/>
      <c r="G107" s="10"/>
      <c r="H107" s="10"/>
      <c r="I107" s="39"/>
      <c r="J107" s="29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24.75" customHeight="1" x14ac:dyDescent="0.25">
      <c r="A108" s="11"/>
      <c r="B108" s="41"/>
      <c r="C108" s="10"/>
      <c r="D108" s="10"/>
      <c r="E108" s="10"/>
      <c r="F108" s="10"/>
      <c r="G108" s="10"/>
      <c r="H108" s="10"/>
      <c r="I108" s="39"/>
      <c r="J108" s="29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24.75" customHeight="1" x14ac:dyDescent="0.25">
      <c r="A109" s="11"/>
      <c r="B109" s="41"/>
      <c r="C109" s="10"/>
      <c r="D109" s="10"/>
      <c r="E109" s="10"/>
      <c r="F109" s="10"/>
      <c r="G109" s="10"/>
      <c r="H109" s="10"/>
      <c r="I109" s="39"/>
      <c r="J109" s="29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24.75" customHeight="1" x14ac:dyDescent="0.25">
      <c r="A110" s="11"/>
      <c r="B110" s="41"/>
      <c r="C110" s="10"/>
      <c r="D110" s="10"/>
      <c r="E110" s="10"/>
      <c r="F110" s="10"/>
      <c r="G110" s="10"/>
      <c r="H110" s="10"/>
      <c r="I110" s="39"/>
      <c r="J110" s="29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24.75" customHeight="1" x14ac:dyDescent="0.25">
      <c r="A111" s="11"/>
      <c r="B111" s="41"/>
      <c r="C111" s="10"/>
      <c r="D111" s="10"/>
      <c r="E111" s="10"/>
      <c r="F111" s="10"/>
      <c r="G111" s="10"/>
      <c r="H111" s="10"/>
      <c r="I111" s="39"/>
      <c r="J111" s="29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24.75" customHeight="1" x14ac:dyDescent="0.25">
      <c r="A112" s="11"/>
      <c r="B112" s="41"/>
      <c r="C112" s="10"/>
      <c r="D112" s="10"/>
      <c r="E112" s="10"/>
      <c r="F112" s="10"/>
      <c r="G112" s="10"/>
      <c r="H112" s="10"/>
      <c r="I112" s="39"/>
      <c r="J112" s="29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24.75" customHeight="1" x14ac:dyDescent="0.25">
      <c r="A113" s="11"/>
      <c r="B113" s="41"/>
      <c r="C113" s="10"/>
      <c r="D113" s="10"/>
      <c r="E113" s="10"/>
      <c r="F113" s="10"/>
      <c r="G113" s="10"/>
      <c r="H113" s="10"/>
      <c r="I113" s="39"/>
      <c r="J113" s="29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24.75" customHeight="1" x14ac:dyDescent="0.25">
      <c r="A114" s="11"/>
      <c r="B114" s="41"/>
      <c r="C114" s="10"/>
      <c r="D114" s="10"/>
      <c r="E114" s="10"/>
      <c r="F114" s="10"/>
      <c r="G114" s="10"/>
      <c r="H114" s="10"/>
      <c r="I114" s="39"/>
      <c r="J114" s="29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24.75" customHeight="1" x14ac:dyDescent="0.25">
      <c r="A115" s="11"/>
      <c r="B115" s="41"/>
      <c r="C115" s="10"/>
      <c r="D115" s="10"/>
      <c r="E115" s="10"/>
      <c r="F115" s="10"/>
      <c r="G115" s="10"/>
      <c r="H115" s="10"/>
      <c r="I115" s="39"/>
      <c r="J115" s="2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24.75" customHeight="1" x14ac:dyDescent="0.25">
      <c r="A116" s="11"/>
      <c r="B116" s="41"/>
      <c r="C116" s="10"/>
      <c r="D116" s="10"/>
      <c r="E116" s="10"/>
      <c r="F116" s="10"/>
      <c r="G116" s="10"/>
      <c r="H116" s="10"/>
      <c r="I116" s="39"/>
      <c r="J116" s="29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24.75" customHeight="1" x14ac:dyDescent="0.25">
      <c r="A117" s="11"/>
      <c r="B117" s="41"/>
      <c r="C117" s="10"/>
      <c r="D117" s="10"/>
      <c r="E117" s="10"/>
      <c r="F117" s="10"/>
      <c r="G117" s="10"/>
      <c r="H117" s="10"/>
      <c r="I117" s="39"/>
      <c r="J117" s="29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24.75" customHeight="1" x14ac:dyDescent="0.25">
      <c r="A118" s="11"/>
      <c r="B118" s="41"/>
      <c r="C118" s="10"/>
      <c r="D118" s="10"/>
      <c r="E118" s="10"/>
      <c r="F118" s="10"/>
      <c r="G118" s="10"/>
      <c r="H118" s="10"/>
      <c r="I118" s="39"/>
      <c r="J118" s="29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24.75" customHeight="1" x14ac:dyDescent="0.25">
      <c r="A119" s="11"/>
      <c r="B119" s="41"/>
      <c r="C119" s="10"/>
      <c r="D119" s="10"/>
      <c r="E119" s="10"/>
      <c r="F119" s="10"/>
      <c r="G119" s="10"/>
      <c r="H119" s="10"/>
      <c r="I119" s="39"/>
      <c r="J119" s="29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24.75" customHeight="1" x14ac:dyDescent="0.25">
      <c r="A120" s="11"/>
      <c r="B120" s="41"/>
      <c r="C120" s="10"/>
      <c r="D120" s="10"/>
      <c r="E120" s="10"/>
      <c r="F120" s="10"/>
      <c r="G120" s="10"/>
      <c r="H120" s="10"/>
      <c r="I120" s="39"/>
      <c r="J120" s="29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24.75" customHeight="1" x14ac:dyDescent="0.25">
      <c r="A121" s="11"/>
      <c r="B121" s="41"/>
      <c r="C121" s="10"/>
      <c r="D121" s="10"/>
      <c r="E121" s="10"/>
      <c r="F121" s="10"/>
      <c r="G121" s="10"/>
      <c r="H121" s="10"/>
      <c r="I121" s="39"/>
      <c r="J121" s="29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24.75" customHeight="1" x14ac:dyDescent="0.25">
      <c r="A122" s="11"/>
      <c r="B122" s="41"/>
      <c r="C122" s="10"/>
      <c r="D122" s="10"/>
      <c r="E122" s="10"/>
      <c r="F122" s="10"/>
      <c r="G122" s="10"/>
      <c r="H122" s="10"/>
      <c r="I122" s="39"/>
      <c r="J122" s="29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24.75" customHeight="1" x14ac:dyDescent="0.25">
      <c r="A123" s="11"/>
      <c r="B123" s="41"/>
      <c r="C123" s="10"/>
      <c r="D123" s="10"/>
      <c r="E123" s="10"/>
      <c r="F123" s="10"/>
      <c r="G123" s="10"/>
      <c r="H123" s="10"/>
      <c r="I123" s="39"/>
      <c r="J123" s="29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24.75" customHeight="1" x14ac:dyDescent="0.25">
      <c r="A124" s="11"/>
      <c r="B124" s="41"/>
      <c r="C124" s="10"/>
      <c r="D124" s="10"/>
      <c r="E124" s="10"/>
      <c r="F124" s="10"/>
      <c r="G124" s="10"/>
      <c r="H124" s="10"/>
      <c r="I124" s="39"/>
      <c r="J124" s="29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24.75" customHeight="1" x14ac:dyDescent="0.25">
      <c r="A125" s="11"/>
      <c r="B125" s="41"/>
      <c r="C125" s="10"/>
      <c r="D125" s="10"/>
      <c r="E125" s="10"/>
      <c r="F125" s="10"/>
      <c r="G125" s="10"/>
      <c r="H125" s="10"/>
      <c r="I125" s="39"/>
      <c r="J125" s="29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24.75" customHeight="1" x14ac:dyDescent="0.25">
      <c r="A126" s="11"/>
      <c r="B126" s="41"/>
      <c r="C126" s="10"/>
      <c r="D126" s="10"/>
      <c r="E126" s="10"/>
      <c r="F126" s="10"/>
      <c r="G126" s="10"/>
      <c r="H126" s="10"/>
      <c r="I126" s="39"/>
      <c r="J126" s="29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24.75" customHeight="1" x14ac:dyDescent="0.25">
      <c r="A127" s="11"/>
      <c r="B127" s="41"/>
      <c r="C127" s="10"/>
      <c r="D127" s="10"/>
      <c r="E127" s="10"/>
      <c r="F127" s="10"/>
      <c r="G127" s="10"/>
      <c r="H127" s="10"/>
      <c r="I127" s="39"/>
      <c r="J127" s="29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24.75" customHeight="1" x14ac:dyDescent="0.25">
      <c r="A128" s="11"/>
      <c r="B128" s="41"/>
      <c r="C128" s="10"/>
      <c r="D128" s="10"/>
      <c r="E128" s="10"/>
      <c r="F128" s="10"/>
      <c r="G128" s="10"/>
      <c r="H128" s="10"/>
      <c r="I128" s="39"/>
      <c r="J128" s="29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24.75" customHeight="1" x14ac:dyDescent="0.25">
      <c r="A129" s="11"/>
      <c r="B129" s="41"/>
      <c r="C129" s="10"/>
      <c r="D129" s="10"/>
      <c r="E129" s="10"/>
      <c r="F129" s="10"/>
      <c r="G129" s="10"/>
      <c r="H129" s="10"/>
      <c r="I129" s="39"/>
      <c r="J129" s="29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24.75" customHeight="1" x14ac:dyDescent="0.25">
      <c r="A130" s="11"/>
      <c r="B130" s="41"/>
      <c r="C130" s="10"/>
      <c r="D130" s="10"/>
      <c r="E130" s="10"/>
      <c r="F130" s="10"/>
      <c r="G130" s="10"/>
      <c r="H130" s="10"/>
      <c r="I130" s="39"/>
      <c r="J130" s="29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24.75" customHeight="1" x14ac:dyDescent="0.25">
      <c r="A131" s="11"/>
      <c r="B131" s="41"/>
      <c r="C131" s="10"/>
      <c r="D131" s="10"/>
      <c r="E131" s="10"/>
      <c r="F131" s="10"/>
      <c r="G131" s="10"/>
      <c r="H131" s="10"/>
      <c r="I131" s="39"/>
      <c r="J131" s="29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24.75" customHeight="1" x14ac:dyDescent="0.25">
      <c r="A132" s="11"/>
      <c r="B132" s="41"/>
      <c r="C132" s="10"/>
      <c r="D132" s="10"/>
      <c r="E132" s="10"/>
      <c r="F132" s="10"/>
      <c r="G132" s="10"/>
      <c r="H132" s="10"/>
      <c r="I132" s="39"/>
      <c r="J132" s="29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24.75" customHeight="1" x14ac:dyDescent="0.25">
      <c r="A133" s="11"/>
      <c r="B133" s="41"/>
      <c r="C133" s="10"/>
      <c r="D133" s="10"/>
      <c r="E133" s="10"/>
      <c r="F133" s="10"/>
      <c r="G133" s="10"/>
      <c r="H133" s="10"/>
      <c r="I133" s="39"/>
      <c r="J133" s="29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24.75" customHeight="1" x14ac:dyDescent="0.25">
      <c r="A134" s="11"/>
      <c r="B134" s="41"/>
      <c r="C134" s="10"/>
      <c r="D134" s="10"/>
      <c r="E134" s="10"/>
      <c r="F134" s="10"/>
      <c r="G134" s="10"/>
      <c r="H134" s="10"/>
      <c r="I134" s="39"/>
      <c r="J134" s="29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24.75" customHeight="1" x14ac:dyDescent="0.25">
      <c r="A135" s="11"/>
      <c r="B135" s="41"/>
      <c r="C135" s="10"/>
      <c r="D135" s="10"/>
      <c r="E135" s="10"/>
      <c r="F135" s="10"/>
      <c r="G135" s="10"/>
      <c r="H135" s="10"/>
      <c r="I135" s="39"/>
      <c r="J135" s="29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24.75" customHeight="1" x14ac:dyDescent="0.25">
      <c r="A136" s="11"/>
      <c r="B136" s="41"/>
      <c r="C136" s="10"/>
      <c r="D136" s="10"/>
      <c r="E136" s="10"/>
      <c r="F136" s="10"/>
      <c r="G136" s="10"/>
      <c r="H136" s="10"/>
      <c r="I136" s="39"/>
      <c r="J136" s="29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24.75" customHeight="1" x14ac:dyDescent="0.25">
      <c r="A137" s="11"/>
      <c r="B137" s="41"/>
      <c r="C137" s="10"/>
      <c r="D137" s="10"/>
      <c r="E137" s="10"/>
      <c r="F137" s="10"/>
      <c r="G137" s="10"/>
      <c r="H137" s="10"/>
      <c r="I137" s="39"/>
      <c r="J137" s="29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24.75" customHeight="1" x14ac:dyDescent="0.25">
      <c r="A138" s="11"/>
      <c r="B138" s="41"/>
      <c r="C138" s="10"/>
      <c r="D138" s="10"/>
      <c r="E138" s="10"/>
      <c r="F138" s="10"/>
      <c r="G138" s="10"/>
      <c r="H138" s="10"/>
      <c r="I138" s="39"/>
      <c r="J138" s="29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24.75" customHeight="1" x14ac:dyDescent="0.25">
      <c r="A139" s="11"/>
      <c r="B139" s="41"/>
      <c r="C139" s="10"/>
      <c r="D139" s="10"/>
      <c r="E139" s="10"/>
      <c r="F139" s="10"/>
      <c r="G139" s="10"/>
      <c r="H139" s="10"/>
      <c r="I139" s="39"/>
      <c r="J139" s="29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24.75" customHeight="1" x14ac:dyDescent="0.25">
      <c r="A140" s="11"/>
      <c r="B140" s="41"/>
      <c r="C140" s="10"/>
      <c r="D140" s="10"/>
      <c r="E140" s="10"/>
      <c r="F140" s="10"/>
      <c r="G140" s="10"/>
      <c r="H140" s="10"/>
      <c r="I140" s="39"/>
      <c r="J140" s="29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24.75" customHeight="1" x14ac:dyDescent="0.25">
      <c r="A141" s="11"/>
      <c r="B141" s="41"/>
      <c r="C141" s="10"/>
      <c r="D141" s="10"/>
      <c r="E141" s="10"/>
      <c r="F141" s="10"/>
      <c r="G141" s="10"/>
      <c r="H141" s="10"/>
      <c r="I141" s="39"/>
      <c r="J141" s="29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24.75" customHeight="1" x14ac:dyDescent="0.25">
      <c r="A142" s="11"/>
      <c r="B142" s="41"/>
      <c r="C142" s="10"/>
      <c r="D142" s="10"/>
      <c r="E142" s="10"/>
      <c r="F142" s="10"/>
      <c r="G142" s="10"/>
      <c r="H142" s="10"/>
      <c r="I142" s="39"/>
      <c r="J142" s="29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24.75" customHeight="1" x14ac:dyDescent="0.25">
      <c r="A143" s="11"/>
      <c r="B143" s="41"/>
      <c r="C143" s="10"/>
      <c r="D143" s="10"/>
      <c r="E143" s="10"/>
      <c r="F143" s="10"/>
      <c r="G143" s="10"/>
      <c r="H143" s="10"/>
      <c r="I143" s="39"/>
      <c r="J143" s="29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24.75" customHeight="1" x14ac:dyDescent="0.25">
      <c r="A144" s="11"/>
      <c r="B144" s="41"/>
      <c r="C144" s="10"/>
      <c r="D144" s="10"/>
      <c r="E144" s="10"/>
      <c r="F144" s="10"/>
      <c r="G144" s="10"/>
      <c r="H144" s="10"/>
      <c r="I144" s="39"/>
      <c r="J144" s="29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24.75" customHeight="1" x14ac:dyDescent="0.25">
      <c r="A145" s="11"/>
      <c r="B145" s="41"/>
      <c r="C145" s="10"/>
      <c r="D145" s="10"/>
      <c r="E145" s="10"/>
      <c r="F145" s="10"/>
      <c r="G145" s="10"/>
      <c r="H145" s="10"/>
      <c r="I145" s="39"/>
      <c r="J145" s="29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24.75" customHeight="1" x14ac:dyDescent="0.25">
      <c r="A146" s="11"/>
      <c r="B146" s="41"/>
      <c r="C146" s="10"/>
      <c r="D146" s="10"/>
      <c r="E146" s="10"/>
      <c r="F146" s="10"/>
      <c r="G146" s="10"/>
      <c r="H146" s="10"/>
      <c r="I146" s="39"/>
      <c r="J146" s="29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24.75" customHeight="1" x14ac:dyDescent="0.25">
      <c r="A147" s="11"/>
      <c r="B147" s="41"/>
      <c r="C147" s="10"/>
      <c r="D147" s="10"/>
      <c r="E147" s="10"/>
      <c r="F147" s="10"/>
      <c r="G147" s="10"/>
      <c r="H147" s="10"/>
      <c r="I147" s="39"/>
      <c r="J147" s="29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24.75" customHeight="1" x14ac:dyDescent="0.25">
      <c r="A148" s="11"/>
      <c r="B148" s="41"/>
      <c r="C148" s="10"/>
      <c r="D148" s="10"/>
      <c r="E148" s="10"/>
      <c r="F148" s="10"/>
      <c r="G148" s="10"/>
      <c r="H148" s="10"/>
      <c r="I148" s="39"/>
      <c r="J148" s="29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24.75" customHeight="1" x14ac:dyDescent="0.25">
      <c r="A149" s="11"/>
      <c r="B149" s="41"/>
      <c r="C149" s="10"/>
      <c r="D149" s="10"/>
      <c r="E149" s="10"/>
      <c r="F149" s="10"/>
      <c r="G149" s="10"/>
      <c r="H149" s="10"/>
      <c r="I149" s="39"/>
      <c r="J149" s="29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24.75" customHeight="1" x14ac:dyDescent="0.25">
      <c r="A150" s="11"/>
      <c r="B150" s="41"/>
      <c r="C150" s="10"/>
      <c r="D150" s="10"/>
      <c r="E150" s="10"/>
      <c r="F150" s="10"/>
      <c r="G150" s="10"/>
      <c r="H150" s="10"/>
      <c r="I150" s="39"/>
      <c r="J150" s="29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24.75" customHeight="1" x14ac:dyDescent="0.25">
      <c r="A151" s="11"/>
      <c r="B151" s="41"/>
      <c r="C151" s="10"/>
      <c r="D151" s="10"/>
      <c r="E151" s="10"/>
      <c r="F151" s="10"/>
      <c r="G151" s="10"/>
      <c r="H151" s="10"/>
      <c r="I151" s="39"/>
      <c r="J151" s="29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24.75" customHeight="1" x14ac:dyDescent="0.25">
      <c r="A152" s="11"/>
      <c r="B152" s="41"/>
      <c r="C152" s="10"/>
      <c r="D152" s="10"/>
      <c r="E152" s="10"/>
      <c r="F152" s="10"/>
      <c r="G152" s="10"/>
      <c r="H152" s="10"/>
      <c r="I152" s="39"/>
      <c r="J152" s="29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24.75" customHeight="1" x14ac:dyDescent="0.25">
      <c r="A153" s="11"/>
      <c r="B153" s="41"/>
      <c r="C153" s="10"/>
      <c r="D153" s="10"/>
      <c r="E153" s="10"/>
      <c r="F153" s="10"/>
      <c r="G153" s="10"/>
      <c r="H153" s="10"/>
      <c r="I153" s="39"/>
      <c r="J153" s="29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24.75" customHeight="1" x14ac:dyDescent="0.25">
      <c r="A154" s="11"/>
      <c r="B154" s="41"/>
      <c r="C154" s="10"/>
      <c r="D154" s="10"/>
      <c r="E154" s="10"/>
      <c r="F154" s="10"/>
      <c r="G154" s="10"/>
      <c r="H154" s="10"/>
      <c r="I154" s="39"/>
      <c r="J154" s="29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24.75" customHeight="1" x14ac:dyDescent="0.25">
      <c r="A155" s="11"/>
      <c r="B155" s="41"/>
      <c r="C155" s="10"/>
      <c r="D155" s="10"/>
      <c r="E155" s="10"/>
      <c r="F155" s="10"/>
      <c r="G155" s="10"/>
      <c r="H155" s="10"/>
      <c r="I155" s="39"/>
      <c r="J155" s="29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24.75" customHeight="1" x14ac:dyDescent="0.25">
      <c r="A156" s="11"/>
      <c r="B156" s="41"/>
      <c r="C156" s="10"/>
      <c r="D156" s="10"/>
      <c r="E156" s="10"/>
      <c r="F156" s="10"/>
      <c r="G156" s="10"/>
      <c r="H156" s="10"/>
      <c r="I156" s="39"/>
      <c r="J156" s="29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24.75" customHeight="1" x14ac:dyDescent="0.25">
      <c r="A157" s="11"/>
      <c r="B157" s="41"/>
      <c r="C157" s="10"/>
      <c r="D157" s="10"/>
      <c r="E157" s="10"/>
      <c r="F157" s="10"/>
      <c r="G157" s="10"/>
      <c r="H157" s="10"/>
      <c r="I157" s="39"/>
      <c r="J157" s="29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24.75" customHeight="1" x14ac:dyDescent="0.25">
      <c r="A158" s="11"/>
      <c r="B158" s="41"/>
      <c r="C158" s="10"/>
      <c r="D158" s="10"/>
      <c r="E158" s="10"/>
      <c r="F158" s="10"/>
      <c r="G158" s="10"/>
      <c r="H158" s="10"/>
      <c r="I158" s="39"/>
      <c r="J158" s="29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24.75" customHeight="1" x14ac:dyDescent="0.25">
      <c r="A159" s="11"/>
      <c r="B159" s="41"/>
      <c r="C159" s="10"/>
      <c r="D159" s="10"/>
      <c r="E159" s="10"/>
      <c r="F159" s="10"/>
      <c r="G159" s="10"/>
      <c r="H159" s="10"/>
      <c r="I159" s="39"/>
      <c r="J159" s="29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24.75" customHeight="1" x14ac:dyDescent="0.25">
      <c r="A160" s="11"/>
      <c r="B160" s="41"/>
      <c r="C160" s="10"/>
      <c r="D160" s="10"/>
      <c r="E160" s="10"/>
      <c r="F160" s="10"/>
      <c r="G160" s="10"/>
      <c r="H160" s="10"/>
      <c r="I160" s="39"/>
      <c r="J160" s="29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24.75" customHeight="1" x14ac:dyDescent="0.25">
      <c r="A161" s="11"/>
      <c r="B161" s="41"/>
      <c r="C161" s="10"/>
      <c r="D161" s="10"/>
      <c r="E161" s="10"/>
      <c r="F161" s="10"/>
      <c r="G161" s="10"/>
      <c r="H161" s="10"/>
      <c r="I161" s="39"/>
      <c r="J161" s="29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24.75" customHeight="1" x14ac:dyDescent="0.25">
      <c r="A162" s="11"/>
      <c r="B162" s="41"/>
      <c r="C162" s="10"/>
      <c r="D162" s="10"/>
      <c r="E162" s="10"/>
      <c r="F162" s="10"/>
      <c r="G162" s="10"/>
      <c r="H162" s="10"/>
      <c r="I162" s="39"/>
      <c r="J162" s="29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24.75" customHeight="1" x14ac:dyDescent="0.25">
      <c r="A163" s="11"/>
      <c r="B163" s="41"/>
      <c r="C163" s="10"/>
      <c r="D163" s="10"/>
      <c r="E163" s="10"/>
      <c r="F163" s="10"/>
      <c r="G163" s="10"/>
      <c r="H163" s="10"/>
      <c r="I163" s="39"/>
      <c r="J163" s="29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24.75" customHeight="1" x14ac:dyDescent="0.25">
      <c r="A164" s="11"/>
      <c r="B164" s="41"/>
      <c r="C164" s="10"/>
      <c r="D164" s="10"/>
      <c r="E164" s="10"/>
      <c r="F164" s="10"/>
      <c r="G164" s="10"/>
      <c r="H164" s="10"/>
      <c r="I164" s="39"/>
      <c r="J164" s="29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24.75" customHeight="1" x14ac:dyDescent="0.25">
      <c r="A165" s="11"/>
      <c r="B165" s="41"/>
      <c r="C165" s="10"/>
      <c r="D165" s="10"/>
      <c r="E165" s="10"/>
      <c r="F165" s="10"/>
      <c r="G165" s="10"/>
      <c r="H165" s="10"/>
      <c r="I165" s="39"/>
      <c r="J165" s="29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24.75" customHeight="1" x14ac:dyDescent="0.25">
      <c r="A166" s="11"/>
      <c r="B166" s="41"/>
      <c r="C166" s="10"/>
      <c r="D166" s="10"/>
      <c r="E166" s="10"/>
      <c r="F166" s="10"/>
      <c r="G166" s="10"/>
      <c r="H166" s="10"/>
      <c r="I166" s="39"/>
      <c r="J166" s="29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24.75" customHeight="1" x14ac:dyDescent="0.25">
      <c r="A167" s="11"/>
      <c r="B167" s="41"/>
      <c r="C167" s="10"/>
      <c r="D167" s="10"/>
      <c r="E167" s="10"/>
      <c r="F167" s="10"/>
      <c r="G167" s="10"/>
      <c r="H167" s="10"/>
      <c r="I167" s="39"/>
      <c r="J167" s="29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24.75" customHeight="1" x14ac:dyDescent="0.25">
      <c r="A168" s="11"/>
      <c r="B168" s="41"/>
      <c r="C168" s="10"/>
      <c r="D168" s="10"/>
      <c r="E168" s="10"/>
      <c r="F168" s="10"/>
      <c r="G168" s="10"/>
      <c r="H168" s="10"/>
      <c r="I168" s="39"/>
      <c r="J168" s="29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24.75" customHeight="1" x14ac:dyDescent="0.25">
      <c r="A169" s="11"/>
      <c r="B169" s="41"/>
      <c r="C169" s="10"/>
      <c r="D169" s="10"/>
      <c r="E169" s="10"/>
      <c r="F169" s="10"/>
      <c r="G169" s="10"/>
      <c r="H169" s="10"/>
      <c r="I169" s="39"/>
      <c r="J169" s="29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24.75" customHeight="1" x14ac:dyDescent="0.25">
      <c r="A170" s="11"/>
      <c r="B170" s="41"/>
      <c r="C170" s="10"/>
      <c r="D170" s="10"/>
      <c r="E170" s="10"/>
      <c r="F170" s="10"/>
      <c r="G170" s="10"/>
      <c r="H170" s="10"/>
      <c r="I170" s="39"/>
      <c r="J170" s="29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4.75" customHeight="1" x14ac:dyDescent="0.25">
      <c r="A171" s="11"/>
      <c r="B171" s="41"/>
      <c r="C171" s="10"/>
      <c r="D171" s="10"/>
      <c r="E171" s="10"/>
      <c r="F171" s="10"/>
      <c r="G171" s="10"/>
      <c r="H171" s="10"/>
      <c r="I171" s="39"/>
      <c r="J171" s="29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24.75" customHeight="1" x14ac:dyDescent="0.25">
      <c r="A172" s="11"/>
      <c r="B172" s="41"/>
      <c r="C172" s="10"/>
      <c r="D172" s="10"/>
      <c r="E172" s="10"/>
      <c r="F172" s="10"/>
      <c r="G172" s="10"/>
      <c r="H172" s="10"/>
      <c r="I172" s="39"/>
      <c r="J172" s="29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4.75" customHeight="1" x14ac:dyDescent="0.25">
      <c r="A173" s="11"/>
      <c r="B173" s="41"/>
      <c r="C173" s="10"/>
      <c r="D173" s="10"/>
      <c r="E173" s="10"/>
      <c r="F173" s="10"/>
      <c r="G173" s="10"/>
      <c r="H173" s="10"/>
      <c r="I173" s="39"/>
      <c r="J173" s="29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4.75" customHeight="1" x14ac:dyDescent="0.25">
      <c r="A174" s="11"/>
      <c r="B174" s="41"/>
      <c r="C174" s="10"/>
      <c r="D174" s="10"/>
      <c r="E174" s="10"/>
      <c r="F174" s="10"/>
      <c r="G174" s="10"/>
      <c r="H174" s="10"/>
      <c r="I174" s="39"/>
      <c r="J174" s="29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24.75" customHeight="1" x14ac:dyDescent="0.25">
      <c r="A175" s="11"/>
      <c r="B175" s="41"/>
      <c r="C175" s="10"/>
      <c r="D175" s="10"/>
      <c r="E175" s="10"/>
      <c r="F175" s="10"/>
      <c r="G175" s="10"/>
      <c r="H175" s="10"/>
      <c r="I175" s="39"/>
      <c r="J175" s="29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24.75" customHeight="1" x14ac:dyDescent="0.25">
      <c r="A176" s="11"/>
      <c r="B176" s="41"/>
      <c r="C176" s="10"/>
      <c r="D176" s="10"/>
      <c r="E176" s="10"/>
      <c r="F176" s="10"/>
      <c r="G176" s="10"/>
      <c r="H176" s="10"/>
      <c r="I176" s="39"/>
      <c r="J176" s="29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4.75" customHeight="1" x14ac:dyDescent="0.25">
      <c r="A177" s="11"/>
      <c r="B177" s="41"/>
      <c r="C177" s="10"/>
      <c r="D177" s="10"/>
      <c r="E177" s="10"/>
      <c r="F177" s="10"/>
      <c r="G177" s="10"/>
      <c r="H177" s="10"/>
      <c r="I177" s="39"/>
      <c r="J177" s="29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4.75" customHeight="1" x14ac:dyDescent="0.25">
      <c r="A178" s="11"/>
      <c r="B178" s="41"/>
      <c r="C178" s="10"/>
      <c r="D178" s="10"/>
      <c r="E178" s="10"/>
      <c r="F178" s="10"/>
      <c r="G178" s="10"/>
      <c r="H178" s="10"/>
      <c r="I178" s="39"/>
      <c r="J178" s="29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4.75" customHeight="1" x14ac:dyDescent="0.25">
      <c r="A179" s="11"/>
      <c r="B179" s="41"/>
      <c r="C179" s="10"/>
      <c r="D179" s="10"/>
      <c r="E179" s="10"/>
      <c r="F179" s="10"/>
      <c r="G179" s="10"/>
      <c r="H179" s="10"/>
      <c r="I179" s="39"/>
      <c r="J179" s="29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4.75" customHeight="1" x14ac:dyDescent="0.25">
      <c r="A180" s="11"/>
      <c r="B180" s="41"/>
      <c r="C180" s="10"/>
      <c r="D180" s="10"/>
      <c r="E180" s="10"/>
      <c r="F180" s="10"/>
      <c r="G180" s="10"/>
      <c r="H180" s="10"/>
      <c r="I180" s="39"/>
      <c r="J180" s="29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4.75" customHeight="1" x14ac:dyDescent="0.25">
      <c r="A181" s="11"/>
      <c r="B181" s="41"/>
      <c r="C181" s="10"/>
      <c r="D181" s="10"/>
      <c r="E181" s="10"/>
      <c r="F181" s="10"/>
      <c r="G181" s="10"/>
      <c r="H181" s="10"/>
      <c r="I181" s="39"/>
      <c r="J181" s="29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4.75" customHeight="1" x14ac:dyDescent="0.25">
      <c r="A182" s="11"/>
      <c r="B182" s="41"/>
      <c r="C182" s="10"/>
      <c r="D182" s="10"/>
      <c r="E182" s="10"/>
      <c r="F182" s="10"/>
      <c r="G182" s="10"/>
      <c r="H182" s="10"/>
      <c r="I182" s="39"/>
      <c r="J182" s="29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24.75" customHeight="1" x14ac:dyDescent="0.25">
      <c r="A183" s="11"/>
      <c r="B183" s="41"/>
      <c r="C183" s="10"/>
      <c r="D183" s="10"/>
      <c r="E183" s="10"/>
      <c r="F183" s="10"/>
      <c r="G183" s="10"/>
      <c r="H183" s="10"/>
      <c r="I183" s="39"/>
      <c r="J183" s="29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24.75" customHeight="1" x14ac:dyDescent="0.25">
      <c r="A184" s="11"/>
      <c r="B184" s="41"/>
      <c r="C184" s="10"/>
      <c r="D184" s="10"/>
      <c r="E184" s="10"/>
      <c r="F184" s="10"/>
      <c r="G184" s="10"/>
      <c r="H184" s="10"/>
      <c r="I184" s="39"/>
      <c r="J184" s="29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24.75" customHeight="1" x14ac:dyDescent="0.25">
      <c r="A185" s="11"/>
      <c r="B185" s="41"/>
      <c r="C185" s="10"/>
      <c r="D185" s="10"/>
      <c r="E185" s="10"/>
      <c r="F185" s="10"/>
      <c r="G185" s="10"/>
      <c r="H185" s="10"/>
      <c r="I185" s="39"/>
      <c r="J185" s="29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24.75" customHeight="1" x14ac:dyDescent="0.25">
      <c r="A186" s="11"/>
      <c r="B186" s="41"/>
      <c r="C186" s="10"/>
      <c r="D186" s="10"/>
      <c r="E186" s="10"/>
      <c r="F186" s="10"/>
      <c r="G186" s="10"/>
      <c r="H186" s="10"/>
      <c r="I186" s="39"/>
      <c r="J186" s="29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24.75" customHeight="1" x14ac:dyDescent="0.25">
      <c r="A187" s="11"/>
      <c r="B187" s="41"/>
      <c r="C187" s="10"/>
      <c r="D187" s="10"/>
      <c r="E187" s="10"/>
      <c r="F187" s="10"/>
      <c r="G187" s="10"/>
      <c r="H187" s="10"/>
      <c r="I187" s="39"/>
      <c r="J187" s="29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24.75" customHeight="1" x14ac:dyDescent="0.25">
      <c r="A188" s="11"/>
      <c r="B188" s="41"/>
      <c r="C188" s="10"/>
      <c r="D188" s="10"/>
      <c r="E188" s="10"/>
      <c r="F188" s="10"/>
      <c r="G188" s="10"/>
      <c r="H188" s="10"/>
      <c r="I188" s="39"/>
      <c r="J188" s="29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24.75" customHeight="1" x14ac:dyDescent="0.25">
      <c r="A189" s="11"/>
      <c r="B189" s="41"/>
      <c r="C189" s="10"/>
      <c r="D189" s="10"/>
      <c r="E189" s="10"/>
      <c r="F189" s="10"/>
      <c r="G189" s="10"/>
      <c r="H189" s="10"/>
      <c r="I189" s="39"/>
      <c r="J189" s="29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24.75" customHeight="1" x14ac:dyDescent="0.25">
      <c r="A190" s="11"/>
      <c r="B190" s="41"/>
      <c r="C190" s="10"/>
      <c r="D190" s="10"/>
      <c r="E190" s="10"/>
      <c r="F190" s="10"/>
      <c r="G190" s="10"/>
      <c r="H190" s="10"/>
      <c r="I190" s="39"/>
      <c r="J190" s="29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24.75" customHeight="1" x14ac:dyDescent="0.25">
      <c r="A191" s="11"/>
      <c r="B191" s="41"/>
      <c r="C191" s="10"/>
      <c r="D191" s="10"/>
      <c r="E191" s="10"/>
      <c r="F191" s="10"/>
      <c r="G191" s="10"/>
      <c r="H191" s="10"/>
      <c r="I191" s="39"/>
      <c r="J191" s="29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24.75" customHeight="1" x14ac:dyDescent="0.25">
      <c r="A192" s="11"/>
      <c r="B192" s="41"/>
      <c r="C192" s="10"/>
      <c r="D192" s="10"/>
      <c r="E192" s="10"/>
      <c r="F192" s="10"/>
      <c r="G192" s="10"/>
      <c r="H192" s="10"/>
      <c r="I192" s="39"/>
      <c r="J192" s="29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24.75" customHeight="1" x14ac:dyDescent="0.25">
      <c r="A193" s="11"/>
      <c r="B193" s="41"/>
      <c r="C193" s="10"/>
      <c r="D193" s="10"/>
      <c r="E193" s="10"/>
      <c r="F193" s="10"/>
      <c r="G193" s="10"/>
      <c r="H193" s="10"/>
      <c r="I193" s="39"/>
      <c r="J193" s="29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24.75" customHeight="1" x14ac:dyDescent="0.25">
      <c r="A194" s="11"/>
      <c r="B194" s="41"/>
      <c r="C194" s="10"/>
      <c r="D194" s="10"/>
      <c r="E194" s="10"/>
      <c r="F194" s="10"/>
      <c r="G194" s="10"/>
      <c r="H194" s="10"/>
      <c r="I194" s="39"/>
      <c r="J194" s="29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24.75" customHeight="1" x14ac:dyDescent="0.25">
      <c r="A195" s="11"/>
      <c r="B195" s="41"/>
      <c r="C195" s="10"/>
      <c r="D195" s="10"/>
      <c r="E195" s="10"/>
      <c r="F195" s="10"/>
      <c r="G195" s="10"/>
      <c r="H195" s="10"/>
      <c r="I195" s="39"/>
      <c r="J195" s="29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24.75" customHeight="1" x14ac:dyDescent="0.25">
      <c r="A196" s="11"/>
      <c r="B196" s="41"/>
      <c r="C196" s="10"/>
      <c r="D196" s="10"/>
      <c r="E196" s="10"/>
      <c r="F196" s="10"/>
      <c r="G196" s="10"/>
      <c r="H196" s="10"/>
      <c r="I196" s="39"/>
      <c r="J196" s="29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24.75" customHeight="1" x14ac:dyDescent="0.25">
      <c r="A197" s="11"/>
      <c r="B197" s="41"/>
      <c r="C197" s="10"/>
      <c r="D197" s="10"/>
      <c r="E197" s="10"/>
      <c r="F197" s="10"/>
      <c r="G197" s="10"/>
      <c r="H197" s="10"/>
      <c r="I197" s="39"/>
      <c r="J197" s="29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24.75" customHeight="1" x14ac:dyDescent="0.25">
      <c r="A198" s="11"/>
      <c r="B198" s="41"/>
      <c r="C198" s="10"/>
      <c r="D198" s="10"/>
      <c r="E198" s="10"/>
      <c r="F198" s="10"/>
      <c r="G198" s="10"/>
      <c r="H198" s="10"/>
      <c r="I198" s="39"/>
      <c r="J198" s="29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24.75" customHeight="1" x14ac:dyDescent="0.25">
      <c r="A199" s="11"/>
      <c r="B199" s="41"/>
      <c r="C199" s="10"/>
      <c r="D199" s="10"/>
      <c r="E199" s="10"/>
      <c r="F199" s="10"/>
      <c r="G199" s="10"/>
      <c r="H199" s="10"/>
      <c r="I199" s="39"/>
      <c r="J199" s="29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24.75" customHeight="1" x14ac:dyDescent="0.25">
      <c r="A200" s="11"/>
      <c r="B200" s="41"/>
      <c r="C200" s="10"/>
      <c r="D200" s="10"/>
      <c r="E200" s="10"/>
      <c r="F200" s="10"/>
      <c r="G200" s="10"/>
      <c r="H200" s="10"/>
      <c r="I200" s="39"/>
      <c r="J200" s="29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24.75" customHeight="1" x14ac:dyDescent="0.25">
      <c r="A201" s="11"/>
      <c r="B201" s="41"/>
      <c r="C201" s="10"/>
      <c r="D201" s="10"/>
      <c r="E201" s="10"/>
      <c r="F201" s="10"/>
      <c r="G201" s="10"/>
      <c r="H201" s="10"/>
      <c r="I201" s="39"/>
      <c r="J201" s="29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24.75" customHeight="1" x14ac:dyDescent="0.25">
      <c r="A202" s="11"/>
      <c r="B202" s="41"/>
      <c r="C202" s="10"/>
      <c r="D202" s="10"/>
      <c r="E202" s="10"/>
      <c r="F202" s="10"/>
      <c r="G202" s="10"/>
      <c r="H202" s="10"/>
      <c r="I202" s="39"/>
      <c r="J202" s="29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24.75" customHeight="1" x14ac:dyDescent="0.25">
      <c r="A203" s="11"/>
      <c r="B203" s="41"/>
      <c r="C203" s="10"/>
      <c r="D203" s="10"/>
      <c r="E203" s="10"/>
      <c r="F203" s="10"/>
      <c r="G203" s="10"/>
      <c r="H203" s="10"/>
      <c r="I203" s="39"/>
      <c r="J203" s="29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24.75" customHeight="1" x14ac:dyDescent="0.25">
      <c r="A204" s="11"/>
      <c r="B204" s="41"/>
      <c r="C204" s="10"/>
      <c r="D204" s="10"/>
      <c r="E204" s="10"/>
      <c r="F204" s="10"/>
      <c r="G204" s="10"/>
      <c r="H204" s="10"/>
      <c r="I204" s="39"/>
      <c r="J204" s="29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24.75" customHeight="1" x14ac:dyDescent="0.25">
      <c r="A205" s="11"/>
      <c r="B205" s="41"/>
      <c r="C205" s="10"/>
      <c r="D205" s="10"/>
      <c r="E205" s="10"/>
      <c r="F205" s="10"/>
      <c r="G205" s="10"/>
      <c r="H205" s="10"/>
      <c r="I205" s="39"/>
      <c r="J205" s="29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24.75" customHeight="1" x14ac:dyDescent="0.25">
      <c r="A206" s="11"/>
      <c r="B206" s="41"/>
      <c r="C206" s="10"/>
      <c r="D206" s="10"/>
      <c r="E206" s="10"/>
      <c r="F206" s="10"/>
      <c r="G206" s="10"/>
      <c r="H206" s="10"/>
      <c r="I206" s="39"/>
      <c r="J206" s="29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24.75" customHeight="1" x14ac:dyDescent="0.25">
      <c r="A207" s="11"/>
      <c r="B207" s="41"/>
      <c r="C207" s="10"/>
      <c r="D207" s="10"/>
      <c r="E207" s="10"/>
      <c r="F207" s="10"/>
      <c r="G207" s="10"/>
      <c r="H207" s="10"/>
      <c r="I207" s="39"/>
      <c r="J207" s="29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24.75" customHeight="1" x14ac:dyDescent="0.25">
      <c r="A208" s="11"/>
      <c r="B208" s="41"/>
      <c r="C208" s="10"/>
      <c r="D208" s="10"/>
      <c r="E208" s="10"/>
      <c r="F208" s="10"/>
      <c r="G208" s="10"/>
      <c r="H208" s="10"/>
      <c r="I208" s="39"/>
      <c r="J208" s="29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24.75" customHeight="1" x14ac:dyDescent="0.25">
      <c r="A209" s="11"/>
      <c r="B209" s="41"/>
      <c r="C209" s="10"/>
      <c r="D209" s="10"/>
      <c r="E209" s="10"/>
      <c r="F209" s="10"/>
      <c r="G209" s="10"/>
      <c r="H209" s="10"/>
      <c r="I209" s="39"/>
      <c r="J209" s="29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24.75" customHeight="1" x14ac:dyDescent="0.25">
      <c r="A210" s="11"/>
      <c r="B210" s="41"/>
      <c r="C210" s="10"/>
      <c r="D210" s="10"/>
      <c r="E210" s="10"/>
      <c r="F210" s="10"/>
      <c r="G210" s="10"/>
      <c r="H210" s="10"/>
      <c r="I210" s="39"/>
      <c r="J210" s="29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24.75" customHeight="1" x14ac:dyDescent="0.25">
      <c r="A211" s="11"/>
      <c r="B211" s="41"/>
      <c r="C211" s="10"/>
      <c r="D211" s="10"/>
      <c r="E211" s="10"/>
      <c r="F211" s="10"/>
      <c r="G211" s="10"/>
      <c r="H211" s="10"/>
      <c r="I211" s="39"/>
      <c r="J211" s="29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24.75" customHeight="1" x14ac:dyDescent="0.25">
      <c r="A212" s="11"/>
      <c r="B212" s="41"/>
      <c r="C212" s="10"/>
      <c r="D212" s="10"/>
      <c r="E212" s="10"/>
      <c r="F212" s="10"/>
      <c r="G212" s="10"/>
      <c r="H212" s="10"/>
      <c r="I212" s="39"/>
      <c r="J212" s="29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24.75" customHeight="1" x14ac:dyDescent="0.25">
      <c r="A213" s="11"/>
      <c r="B213" s="41"/>
      <c r="C213" s="10"/>
      <c r="D213" s="10"/>
      <c r="E213" s="10"/>
      <c r="F213" s="10"/>
      <c r="G213" s="10"/>
      <c r="H213" s="10"/>
      <c r="I213" s="39"/>
      <c r="J213" s="29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24.75" customHeight="1" x14ac:dyDescent="0.25">
      <c r="A214" s="11"/>
      <c r="B214" s="41"/>
      <c r="C214" s="10"/>
      <c r="D214" s="10"/>
      <c r="E214" s="10"/>
      <c r="F214" s="10"/>
      <c r="G214" s="10"/>
      <c r="H214" s="10"/>
      <c r="I214" s="39"/>
      <c r="J214" s="29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24.75" customHeight="1" x14ac:dyDescent="0.25">
      <c r="A215" s="11"/>
      <c r="B215" s="41"/>
      <c r="C215" s="10"/>
      <c r="D215" s="10"/>
      <c r="E215" s="10"/>
      <c r="F215" s="10"/>
      <c r="G215" s="10"/>
      <c r="H215" s="10"/>
      <c r="I215" s="39"/>
      <c r="J215" s="29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24.75" customHeight="1" x14ac:dyDescent="0.25">
      <c r="A216" s="11"/>
      <c r="B216" s="41"/>
      <c r="C216" s="10"/>
      <c r="D216" s="10"/>
      <c r="E216" s="10"/>
      <c r="F216" s="10"/>
      <c r="G216" s="10"/>
      <c r="H216" s="10"/>
      <c r="I216" s="39"/>
      <c r="J216" s="29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24.75" customHeight="1" x14ac:dyDescent="0.25">
      <c r="A217" s="11"/>
      <c r="B217" s="41"/>
      <c r="C217" s="10"/>
      <c r="D217" s="10"/>
      <c r="E217" s="10"/>
      <c r="F217" s="10"/>
      <c r="G217" s="10"/>
      <c r="H217" s="10"/>
      <c r="I217" s="39"/>
      <c r="J217" s="29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24.75" customHeight="1" x14ac:dyDescent="0.25">
      <c r="A218" s="11"/>
      <c r="B218" s="41"/>
      <c r="C218" s="10"/>
      <c r="D218" s="10"/>
      <c r="E218" s="10"/>
      <c r="F218" s="10"/>
      <c r="G218" s="10"/>
      <c r="H218" s="10"/>
      <c r="I218" s="39"/>
      <c r="J218" s="29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24.75" customHeight="1" x14ac:dyDescent="0.25">
      <c r="A219" s="11"/>
      <c r="B219" s="41"/>
      <c r="C219" s="10"/>
      <c r="D219" s="10"/>
      <c r="E219" s="10"/>
      <c r="F219" s="10"/>
      <c r="G219" s="10"/>
      <c r="H219" s="10"/>
      <c r="I219" s="39"/>
      <c r="J219" s="29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24.75" customHeight="1" x14ac:dyDescent="0.25">
      <c r="A220" s="11"/>
      <c r="B220" s="41"/>
      <c r="C220" s="10"/>
      <c r="D220" s="10"/>
      <c r="E220" s="10"/>
      <c r="F220" s="10"/>
      <c r="G220" s="10"/>
      <c r="H220" s="10"/>
      <c r="I220" s="39"/>
      <c r="J220" s="29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24.75" customHeight="1" x14ac:dyDescent="0.25">
      <c r="A221" s="11"/>
      <c r="B221" s="41"/>
      <c r="C221" s="10"/>
      <c r="D221" s="10"/>
      <c r="E221" s="10"/>
      <c r="F221" s="10"/>
      <c r="G221" s="10"/>
      <c r="H221" s="10"/>
      <c r="I221" s="39"/>
      <c r="J221" s="29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24.75" customHeight="1" x14ac:dyDescent="0.25">
      <c r="A222" s="11"/>
      <c r="B222" s="41"/>
      <c r="C222" s="10"/>
      <c r="D222" s="10"/>
      <c r="E222" s="10"/>
      <c r="F222" s="10"/>
      <c r="G222" s="10"/>
      <c r="H222" s="10"/>
      <c r="I222" s="39"/>
      <c r="J222" s="29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24.75" customHeight="1" x14ac:dyDescent="0.25">
      <c r="A223" s="11"/>
      <c r="B223" s="41"/>
      <c r="C223" s="10"/>
      <c r="D223" s="10"/>
      <c r="E223" s="10"/>
      <c r="F223" s="10"/>
      <c r="G223" s="10"/>
      <c r="H223" s="10"/>
      <c r="I223" s="39"/>
      <c r="J223" s="29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24.75" customHeight="1" x14ac:dyDescent="0.25">
      <c r="A224" s="11"/>
      <c r="B224" s="41"/>
      <c r="C224" s="10"/>
      <c r="D224" s="10"/>
      <c r="E224" s="10"/>
      <c r="F224" s="10"/>
      <c r="G224" s="10"/>
      <c r="H224" s="10"/>
      <c r="I224" s="39"/>
      <c r="J224" s="29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24.75" customHeight="1" x14ac:dyDescent="0.25">
      <c r="A225" s="11"/>
      <c r="B225" s="41"/>
      <c r="C225" s="10"/>
      <c r="D225" s="10"/>
      <c r="E225" s="10"/>
      <c r="F225" s="10"/>
      <c r="G225" s="10"/>
      <c r="H225" s="10"/>
      <c r="I225" s="39"/>
      <c r="J225" s="29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24.75" customHeight="1" x14ac:dyDescent="0.25">
      <c r="A226" s="11"/>
      <c r="B226" s="41"/>
      <c r="C226" s="10"/>
      <c r="D226" s="10"/>
      <c r="E226" s="10"/>
      <c r="F226" s="10"/>
      <c r="G226" s="10"/>
      <c r="H226" s="10"/>
      <c r="I226" s="39"/>
      <c r="J226" s="29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24.75" customHeight="1" x14ac:dyDescent="0.25">
      <c r="A227" s="11"/>
      <c r="B227" s="41"/>
      <c r="C227" s="10"/>
      <c r="D227" s="10"/>
      <c r="E227" s="10"/>
      <c r="F227" s="10"/>
      <c r="G227" s="10"/>
      <c r="H227" s="10"/>
      <c r="I227" s="39"/>
      <c r="J227" s="29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24.75" customHeight="1" x14ac:dyDescent="0.25">
      <c r="A228" s="11"/>
      <c r="B228" s="41"/>
      <c r="C228" s="10"/>
      <c r="D228" s="10"/>
      <c r="E228" s="10"/>
      <c r="F228" s="10"/>
      <c r="G228" s="10"/>
      <c r="H228" s="10"/>
      <c r="I228" s="39"/>
      <c r="J228" s="29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24.75" customHeight="1" x14ac:dyDescent="0.25">
      <c r="A229" s="11"/>
      <c r="B229" s="41"/>
      <c r="C229" s="10"/>
      <c r="D229" s="10"/>
      <c r="E229" s="10"/>
      <c r="F229" s="10"/>
      <c r="G229" s="10"/>
      <c r="H229" s="10"/>
      <c r="I229" s="39"/>
      <c r="J229" s="29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24.75" customHeight="1" x14ac:dyDescent="0.25">
      <c r="A230" s="11"/>
      <c r="B230" s="41"/>
      <c r="C230" s="10"/>
      <c r="D230" s="10"/>
      <c r="E230" s="10"/>
      <c r="F230" s="10"/>
      <c r="G230" s="10"/>
      <c r="H230" s="10"/>
      <c r="I230" s="39"/>
      <c r="J230" s="29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24.75" customHeight="1" x14ac:dyDescent="0.25">
      <c r="A231" s="11"/>
      <c r="B231" s="41"/>
      <c r="C231" s="10"/>
      <c r="D231" s="10"/>
      <c r="E231" s="10"/>
      <c r="F231" s="10"/>
      <c r="G231" s="10"/>
      <c r="H231" s="10"/>
      <c r="I231" s="39"/>
      <c r="J231" s="29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24.75" customHeight="1" x14ac:dyDescent="0.25">
      <c r="A232" s="11"/>
      <c r="B232" s="41"/>
      <c r="C232" s="10"/>
      <c r="D232" s="10"/>
      <c r="E232" s="10"/>
      <c r="F232" s="10"/>
      <c r="G232" s="10"/>
      <c r="H232" s="10"/>
      <c r="I232" s="39"/>
      <c r="J232" s="29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24.75" customHeight="1" x14ac:dyDescent="0.25">
      <c r="A233" s="11"/>
      <c r="B233" s="41"/>
      <c r="C233" s="10"/>
      <c r="D233" s="10"/>
      <c r="E233" s="10"/>
      <c r="F233" s="10"/>
      <c r="G233" s="10"/>
      <c r="H233" s="10"/>
      <c r="I233" s="39"/>
      <c r="J233" s="29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24.75" customHeight="1" x14ac:dyDescent="0.25">
      <c r="A234" s="11"/>
      <c r="B234" s="41"/>
      <c r="C234" s="10"/>
      <c r="D234" s="10"/>
      <c r="E234" s="10"/>
      <c r="F234" s="10"/>
      <c r="G234" s="10"/>
      <c r="H234" s="10"/>
      <c r="I234" s="39"/>
      <c r="J234" s="29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24.75" customHeight="1" x14ac:dyDescent="0.25">
      <c r="A235" s="11"/>
      <c r="B235" s="41"/>
      <c r="C235" s="10"/>
      <c r="D235" s="10"/>
      <c r="E235" s="10"/>
      <c r="F235" s="10"/>
      <c r="G235" s="10"/>
      <c r="H235" s="10"/>
      <c r="I235" s="39"/>
      <c r="J235" s="29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24.75" customHeight="1" x14ac:dyDescent="0.25">
      <c r="A236" s="11"/>
      <c r="B236" s="41"/>
      <c r="C236" s="10"/>
      <c r="D236" s="10"/>
      <c r="E236" s="10"/>
      <c r="F236" s="10"/>
      <c r="G236" s="10"/>
      <c r="H236" s="10"/>
      <c r="I236" s="39"/>
      <c r="J236" s="29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24.75" customHeight="1" x14ac:dyDescent="0.25">
      <c r="A237" s="11"/>
      <c r="B237" s="41"/>
      <c r="C237" s="10"/>
      <c r="D237" s="10"/>
      <c r="E237" s="10"/>
      <c r="F237" s="10"/>
      <c r="G237" s="10"/>
      <c r="H237" s="10"/>
      <c r="I237" s="39"/>
      <c r="J237" s="29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24.75" customHeight="1" x14ac:dyDescent="0.25">
      <c r="A238" s="11"/>
      <c r="B238" s="41"/>
      <c r="C238" s="10"/>
      <c r="D238" s="10"/>
      <c r="E238" s="10"/>
      <c r="F238" s="10"/>
      <c r="G238" s="10"/>
      <c r="H238" s="10"/>
      <c r="I238" s="39"/>
      <c r="J238" s="29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24.75" customHeight="1" x14ac:dyDescent="0.25">
      <c r="A239" s="11"/>
      <c r="B239" s="41"/>
      <c r="C239" s="10"/>
      <c r="D239" s="10"/>
      <c r="E239" s="10"/>
      <c r="F239" s="10"/>
      <c r="G239" s="10"/>
      <c r="H239" s="10"/>
      <c r="I239" s="39"/>
      <c r="J239" s="29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24.75" customHeight="1" x14ac:dyDescent="0.25">
      <c r="A240" s="11"/>
      <c r="B240" s="41"/>
      <c r="C240" s="10"/>
      <c r="D240" s="10"/>
      <c r="E240" s="10"/>
      <c r="F240" s="10"/>
      <c r="G240" s="10"/>
      <c r="H240" s="10"/>
      <c r="I240" s="39"/>
      <c r="J240" s="29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24.75" customHeight="1" x14ac:dyDescent="0.25">
      <c r="A241" s="11"/>
      <c r="B241" s="41"/>
      <c r="C241" s="10"/>
      <c r="D241" s="10"/>
      <c r="E241" s="10"/>
      <c r="F241" s="10"/>
      <c r="G241" s="10"/>
      <c r="H241" s="10"/>
      <c r="I241" s="39"/>
      <c r="J241" s="29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24.75" customHeight="1" x14ac:dyDescent="0.25">
      <c r="A242" s="11"/>
      <c r="B242" s="41"/>
      <c r="C242" s="10"/>
      <c r="D242" s="10"/>
      <c r="E242" s="10"/>
      <c r="F242" s="10"/>
      <c r="G242" s="10"/>
      <c r="H242" s="10"/>
      <c r="I242" s="39"/>
      <c r="J242" s="29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24.75" customHeight="1" x14ac:dyDescent="0.25">
      <c r="A243" s="11"/>
      <c r="B243" s="41"/>
      <c r="C243" s="10"/>
      <c r="D243" s="10"/>
      <c r="E243" s="10"/>
      <c r="F243" s="10"/>
      <c r="G243" s="10"/>
      <c r="H243" s="10"/>
      <c r="I243" s="39"/>
      <c r="J243" s="29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24.75" customHeight="1" x14ac:dyDescent="0.25">
      <c r="A244" s="11"/>
      <c r="B244" s="41"/>
      <c r="C244" s="10"/>
      <c r="D244" s="10"/>
      <c r="E244" s="10"/>
      <c r="F244" s="10"/>
      <c r="G244" s="10"/>
      <c r="H244" s="10"/>
      <c r="I244" s="39"/>
      <c r="J244" s="29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24.75" customHeight="1" x14ac:dyDescent="0.25">
      <c r="A245" s="11"/>
      <c r="B245" s="41"/>
      <c r="C245" s="10"/>
      <c r="D245" s="10"/>
      <c r="E245" s="10"/>
      <c r="F245" s="10"/>
      <c r="G245" s="10"/>
      <c r="H245" s="10"/>
      <c r="I245" s="39"/>
      <c r="J245" s="29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24.75" customHeight="1" x14ac:dyDescent="0.25">
      <c r="A246" s="11"/>
      <c r="B246" s="41"/>
      <c r="C246" s="10"/>
      <c r="D246" s="10"/>
      <c r="E246" s="10"/>
      <c r="F246" s="10"/>
      <c r="G246" s="10"/>
      <c r="H246" s="10"/>
      <c r="I246" s="39"/>
      <c r="J246" s="29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24.75" customHeight="1" x14ac:dyDescent="0.25">
      <c r="A247" s="11"/>
      <c r="B247" s="41"/>
      <c r="C247" s="10"/>
      <c r="D247" s="10"/>
      <c r="E247" s="10"/>
      <c r="F247" s="10"/>
      <c r="G247" s="10"/>
      <c r="H247" s="10"/>
      <c r="I247" s="39"/>
      <c r="J247" s="29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24.75" customHeight="1" x14ac:dyDescent="0.25">
      <c r="A248" s="11"/>
      <c r="B248" s="41"/>
      <c r="C248" s="10"/>
      <c r="D248" s="10"/>
      <c r="E248" s="10"/>
      <c r="F248" s="10"/>
      <c r="G248" s="10"/>
      <c r="H248" s="10"/>
      <c r="I248" s="39"/>
      <c r="J248" s="29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24.75" customHeight="1" x14ac:dyDescent="0.25">
      <c r="A249" s="11"/>
      <c r="B249" s="41"/>
      <c r="C249" s="10"/>
      <c r="D249" s="10"/>
      <c r="E249" s="10"/>
      <c r="F249" s="10"/>
      <c r="G249" s="10"/>
      <c r="H249" s="10"/>
      <c r="I249" s="39"/>
      <c r="J249" s="29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24.75" customHeight="1" x14ac:dyDescent="0.25">
      <c r="A250" s="11"/>
      <c r="B250" s="41"/>
      <c r="C250" s="10"/>
      <c r="D250" s="10"/>
      <c r="E250" s="10"/>
      <c r="F250" s="10"/>
      <c r="G250" s="10"/>
      <c r="H250" s="10"/>
      <c r="I250" s="39"/>
      <c r="J250" s="29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24.75" customHeight="1" x14ac:dyDescent="0.25">
      <c r="A251" s="11"/>
      <c r="B251" s="41"/>
      <c r="C251" s="10"/>
      <c r="D251" s="10"/>
      <c r="E251" s="10"/>
      <c r="F251" s="10"/>
      <c r="G251" s="10"/>
      <c r="H251" s="10"/>
      <c r="I251" s="39"/>
      <c r="J251" s="29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24.75" customHeight="1" x14ac:dyDescent="0.25">
      <c r="A252" s="11"/>
      <c r="B252" s="41"/>
      <c r="C252" s="10"/>
      <c r="D252" s="10"/>
      <c r="E252" s="10"/>
      <c r="F252" s="10"/>
      <c r="G252" s="10"/>
      <c r="H252" s="10"/>
      <c r="I252" s="39"/>
      <c r="J252" s="29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24.75" customHeight="1" x14ac:dyDescent="0.25">
      <c r="A253" s="11"/>
      <c r="B253" s="41"/>
      <c r="C253" s="10"/>
      <c r="D253" s="10"/>
      <c r="E253" s="10"/>
      <c r="F253" s="10"/>
      <c r="G253" s="10"/>
      <c r="H253" s="10"/>
      <c r="I253" s="39"/>
      <c r="J253" s="29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24.75" customHeight="1" x14ac:dyDescent="0.25">
      <c r="A254" s="11"/>
      <c r="B254" s="41"/>
      <c r="C254" s="10"/>
      <c r="D254" s="10"/>
      <c r="E254" s="10"/>
      <c r="F254" s="10"/>
      <c r="G254" s="10"/>
      <c r="H254" s="10"/>
      <c r="I254" s="39"/>
      <c r="J254" s="29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24.75" customHeight="1" x14ac:dyDescent="0.25">
      <c r="A255" s="11"/>
      <c r="B255" s="41"/>
      <c r="C255" s="10"/>
      <c r="D255" s="10"/>
      <c r="E255" s="10"/>
      <c r="F255" s="10"/>
      <c r="G255" s="10"/>
      <c r="H255" s="10"/>
      <c r="I255" s="39"/>
      <c r="J255" s="29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24.75" customHeight="1" x14ac:dyDescent="0.25">
      <c r="A256" s="11"/>
      <c r="B256" s="41"/>
      <c r="C256" s="10"/>
      <c r="D256" s="10"/>
      <c r="E256" s="10"/>
      <c r="F256" s="10"/>
      <c r="G256" s="10"/>
      <c r="H256" s="10"/>
      <c r="I256" s="39"/>
      <c r="J256" s="29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24.75" customHeight="1" x14ac:dyDescent="0.25">
      <c r="A257" s="11"/>
      <c r="B257" s="41"/>
      <c r="C257" s="10"/>
      <c r="D257" s="10"/>
      <c r="E257" s="10"/>
      <c r="F257" s="10"/>
      <c r="G257" s="10"/>
      <c r="H257" s="10"/>
      <c r="I257" s="39"/>
      <c r="J257" s="29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24.75" customHeight="1" x14ac:dyDescent="0.25">
      <c r="A258" s="11"/>
      <c r="B258" s="41"/>
      <c r="C258" s="10"/>
      <c r="D258" s="10"/>
      <c r="E258" s="10"/>
      <c r="F258" s="10"/>
      <c r="G258" s="10"/>
      <c r="H258" s="10"/>
      <c r="I258" s="39"/>
      <c r="J258" s="29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24.75" customHeight="1" x14ac:dyDescent="0.25">
      <c r="A259" s="11"/>
      <c r="B259" s="41"/>
      <c r="C259" s="10"/>
      <c r="D259" s="10"/>
      <c r="E259" s="10"/>
      <c r="F259" s="10"/>
      <c r="G259" s="10"/>
      <c r="H259" s="10"/>
      <c r="I259" s="39"/>
      <c r="J259" s="29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24.75" customHeight="1" x14ac:dyDescent="0.25">
      <c r="A260" s="11"/>
      <c r="B260" s="41"/>
      <c r="C260" s="10"/>
      <c r="D260" s="10"/>
      <c r="E260" s="10"/>
      <c r="F260" s="10"/>
      <c r="G260" s="10"/>
      <c r="H260" s="10"/>
      <c r="I260" s="39"/>
      <c r="J260" s="29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24.75" customHeight="1" x14ac:dyDescent="0.25">
      <c r="A261" s="11"/>
      <c r="B261" s="41"/>
      <c r="C261" s="10"/>
      <c r="D261" s="10"/>
      <c r="E261" s="10"/>
      <c r="F261" s="10"/>
      <c r="G261" s="10"/>
      <c r="H261" s="10"/>
      <c r="I261" s="39"/>
      <c r="J261" s="29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24.75" customHeight="1" x14ac:dyDescent="0.25">
      <c r="A262" s="11"/>
      <c r="B262" s="41"/>
      <c r="C262" s="10"/>
      <c r="D262" s="10"/>
      <c r="E262" s="10"/>
      <c r="F262" s="10"/>
      <c r="G262" s="10"/>
      <c r="H262" s="10"/>
      <c r="I262" s="39"/>
      <c r="J262" s="29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24.75" customHeight="1" x14ac:dyDescent="0.25">
      <c r="A263" s="11"/>
      <c r="B263" s="41"/>
      <c r="C263" s="10"/>
      <c r="D263" s="10"/>
      <c r="E263" s="10"/>
      <c r="F263" s="10"/>
      <c r="G263" s="10"/>
      <c r="H263" s="10"/>
      <c r="I263" s="39"/>
      <c r="J263" s="29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24.75" customHeight="1" x14ac:dyDescent="0.25">
      <c r="A264" s="11"/>
      <c r="B264" s="41"/>
      <c r="C264" s="10"/>
      <c r="D264" s="10"/>
      <c r="E264" s="10"/>
      <c r="F264" s="10"/>
      <c r="G264" s="10"/>
      <c r="H264" s="10"/>
      <c r="I264" s="39"/>
      <c r="J264" s="29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24.75" customHeight="1" x14ac:dyDescent="0.25">
      <c r="A265" s="11"/>
      <c r="B265" s="41"/>
      <c r="C265" s="10"/>
      <c r="D265" s="10"/>
      <c r="E265" s="10"/>
      <c r="F265" s="10"/>
      <c r="G265" s="10"/>
      <c r="H265" s="10"/>
      <c r="I265" s="39"/>
      <c r="J265" s="29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24.75" customHeight="1" x14ac:dyDescent="0.25">
      <c r="A266" s="11"/>
      <c r="B266" s="41"/>
      <c r="C266" s="10"/>
      <c r="D266" s="10"/>
      <c r="E266" s="10"/>
      <c r="F266" s="10"/>
      <c r="G266" s="10"/>
      <c r="H266" s="10"/>
      <c r="I266" s="39"/>
      <c r="J266" s="29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24.75" customHeight="1" x14ac:dyDescent="0.25">
      <c r="A267" s="11"/>
      <c r="B267" s="41"/>
      <c r="C267" s="10"/>
      <c r="D267" s="10"/>
      <c r="E267" s="10"/>
      <c r="F267" s="10"/>
      <c r="G267" s="10"/>
      <c r="H267" s="10"/>
      <c r="I267" s="39"/>
      <c r="J267" s="29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24.75" customHeight="1" x14ac:dyDescent="0.25">
      <c r="A268" s="11"/>
      <c r="B268" s="41"/>
      <c r="C268" s="10"/>
      <c r="D268" s="10"/>
      <c r="E268" s="10"/>
      <c r="F268" s="10"/>
      <c r="G268" s="10"/>
      <c r="H268" s="10"/>
      <c r="I268" s="39"/>
      <c r="J268" s="29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24.75" customHeight="1" x14ac:dyDescent="0.25">
      <c r="A269" s="11"/>
      <c r="B269" s="41"/>
      <c r="C269" s="10"/>
      <c r="D269" s="10"/>
      <c r="E269" s="10"/>
      <c r="F269" s="10"/>
      <c r="G269" s="10"/>
      <c r="H269" s="10"/>
      <c r="I269" s="39"/>
      <c r="J269" s="29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24.75" customHeight="1" x14ac:dyDescent="0.25">
      <c r="A270" s="11"/>
      <c r="B270" s="41"/>
      <c r="C270" s="10"/>
      <c r="D270" s="10"/>
      <c r="E270" s="10"/>
      <c r="F270" s="10"/>
      <c r="G270" s="10"/>
      <c r="H270" s="10"/>
      <c r="I270" s="39"/>
      <c r="J270" s="29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24.75" customHeight="1" x14ac:dyDescent="0.25">
      <c r="A271" s="11"/>
      <c r="B271" s="41"/>
      <c r="C271" s="10"/>
      <c r="D271" s="10"/>
      <c r="E271" s="10"/>
      <c r="F271" s="10"/>
      <c r="G271" s="10"/>
      <c r="H271" s="10"/>
      <c r="I271" s="39"/>
      <c r="J271" s="29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24.75" customHeight="1" x14ac:dyDescent="0.25">
      <c r="A272" s="11"/>
      <c r="B272" s="41"/>
      <c r="C272" s="10"/>
      <c r="D272" s="10"/>
      <c r="E272" s="10"/>
      <c r="F272" s="10"/>
      <c r="G272" s="10"/>
      <c r="H272" s="10"/>
      <c r="I272" s="39"/>
      <c r="J272" s="29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24.75" customHeight="1" x14ac:dyDescent="0.25">
      <c r="A273" s="11"/>
      <c r="B273" s="41"/>
      <c r="C273" s="10"/>
      <c r="D273" s="10"/>
      <c r="E273" s="10"/>
      <c r="F273" s="10"/>
      <c r="G273" s="10"/>
      <c r="H273" s="10"/>
      <c r="I273" s="39"/>
      <c r="J273" s="29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24.75" customHeight="1" x14ac:dyDescent="0.25">
      <c r="A274" s="11"/>
      <c r="B274" s="41"/>
      <c r="C274" s="10"/>
      <c r="D274" s="10"/>
      <c r="E274" s="10"/>
      <c r="F274" s="10"/>
      <c r="G274" s="10"/>
      <c r="H274" s="10"/>
      <c r="I274" s="39"/>
      <c r="J274" s="29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24.75" customHeight="1" x14ac:dyDescent="0.25">
      <c r="A275" s="11"/>
      <c r="B275" s="41"/>
      <c r="C275" s="10"/>
      <c r="D275" s="10"/>
      <c r="E275" s="10"/>
      <c r="F275" s="10"/>
      <c r="G275" s="10"/>
      <c r="H275" s="10"/>
      <c r="I275" s="39"/>
      <c r="J275" s="29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24.75" customHeight="1" x14ac:dyDescent="0.25">
      <c r="A276" s="11"/>
      <c r="B276" s="41"/>
      <c r="C276" s="10"/>
      <c r="D276" s="10"/>
      <c r="E276" s="10"/>
      <c r="F276" s="10"/>
      <c r="G276" s="10"/>
      <c r="H276" s="10"/>
      <c r="I276" s="39"/>
      <c r="J276" s="29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24.75" customHeight="1" x14ac:dyDescent="0.25">
      <c r="A277" s="11"/>
      <c r="B277" s="41"/>
      <c r="C277" s="10"/>
      <c r="D277" s="10"/>
      <c r="E277" s="10"/>
      <c r="F277" s="10"/>
      <c r="G277" s="10"/>
      <c r="H277" s="10"/>
      <c r="I277" s="39"/>
      <c r="J277" s="29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24.75" customHeight="1" x14ac:dyDescent="0.25">
      <c r="A278" s="11"/>
      <c r="B278" s="41"/>
      <c r="C278" s="10"/>
      <c r="D278" s="10"/>
      <c r="E278" s="10"/>
      <c r="F278" s="10"/>
      <c r="G278" s="10"/>
      <c r="H278" s="10"/>
      <c r="I278" s="39"/>
      <c r="J278" s="29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24.75" customHeight="1" x14ac:dyDescent="0.25">
      <c r="A279" s="11"/>
      <c r="B279" s="41"/>
      <c r="C279" s="10"/>
      <c r="D279" s="10"/>
      <c r="E279" s="10"/>
      <c r="F279" s="10"/>
      <c r="G279" s="10"/>
      <c r="H279" s="10"/>
      <c r="I279" s="39"/>
      <c r="J279" s="29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24.75" customHeight="1" x14ac:dyDescent="0.25">
      <c r="A280" s="11"/>
      <c r="B280" s="41"/>
      <c r="C280" s="10"/>
      <c r="D280" s="10"/>
      <c r="E280" s="10"/>
      <c r="F280" s="10"/>
      <c r="G280" s="10"/>
      <c r="H280" s="10"/>
      <c r="I280" s="39"/>
      <c r="J280" s="29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24.75" customHeight="1" x14ac:dyDescent="0.25">
      <c r="A281" s="11"/>
      <c r="B281" s="41"/>
      <c r="C281" s="10"/>
      <c r="D281" s="10"/>
      <c r="E281" s="10"/>
      <c r="F281" s="10"/>
      <c r="G281" s="10"/>
      <c r="H281" s="10"/>
      <c r="I281" s="39"/>
      <c r="J281" s="29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24.75" customHeight="1" x14ac:dyDescent="0.25">
      <c r="A282" s="11"/>
      <c r="B282" s="41"/>
      <c r="C282" s="10"/>
      <c r="D282" s="10"/>
      <c r="E282" s="10"/>
      <c r="F282" s="10"/>
      <c r="G282" s="10"/>
      <c r="H282" s="10"/>
      <c r="I282" s="39"/>
      <c r="J282" s="29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24.75" customHeight="1" x14ac:dyDescent="0.25">
      <c r="A283" s="11"/>
      <c r="B283" s="41"/>
      <c r="C283" s="10"/>
      <c r="D283" s="10"/>
      <c r="E283" s="10"/>
      <c r="F283" s="10"/>
      <c r="G283" s="10"/>
      <c r="H283" s="10"/>
      <c r="I283" s="39"/>
      <c r="J283" s="29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24.75" customHeight="1" x14ac:dyDescent="0.25">
      <c r="A284" s="11"/>
      <c r="B284" s="41"/>
      <c r="C284" s="10"/>
      <c r="D284" s="10"/>
      <c r="E284" s="10"/>
      <c r="F284" s="10"/>
      <c r="G284" s="10"/>
      <c r="H284" s="10"/>
      <c r="I284" s="39"/>
      <c r="J284" s="29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24.75" customHeight="1" x14ac:dyDescent="0.25">
      <c r="A285" s="11"/>
      <c r="B285" s="41"/>
      <c r="C285" s="10"/>
      <c r="D285" s="10"/>
      <c r="E285" s="10"/>
      <c r="F285" s="10"/>
      <c r="G285" s="10"/>
      <c r="H285" s="10"/>
      <c r="I285" s="39"/>
      <c r="J285" s="29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24.75" customHeight="1" x14ac:dyDescent="0.25">
      <c r="A286" s="11"/>
      <c r="B286" s="41"/>
      <c r="C286" s="10"/>
      <c r="D286" s="10"/>
      <c r="E286" s="10"/>
      <c r="F286" s="10"/>
      <c r="G286" s="10"/>
      <c r="H286" s="10"/>
      <c r="I286" s="39"/>
      <c r="J286" s="29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24.75" customHeight="1" x14ac:dyDescent="0.25">
      <c r="A287" s="11"/>
      <c r="B287" s="41"/>
      <c r="C287" s="10"/>
      <c r="D287" s="10"/>
      <c r="E287" s="10"/>
      <c r="F287" s="10"/>
      <c r="G287" s="10"/>
      <c r="H287" s="10"/>
      <c r="I287" s="39"/>
      <c r="J287" s="29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24.75" customHeight="1" x14ac:dyDescent="0.25">
      <c r="A288" s="11"/>
      <c r="B288" s="41"/>
      <c r="C288" s="10"/>
      <c r="D288" s="10"/>
      <c r="E288" s="10"/>
      <c r="F288" s="10"/>
      <c r="G288" s="10"/>
      <c r="H288" s="10"/>
      <c r="I288" s="39"/>
      <c r="J288" s="29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4.75" customHeight="1" x14ac:dyDescent="0.25">
      <c r="A289" s="11"/>
      <c r="B289" s="41"/>
      <c r="C289" s="10"/>
      <c r="D289" s="10"/>
      <c r="E289" s="10"/>
      <c r="F289" s="10"/>
      <c r="G289" s="10"/>
      <c r="H289" s="10"/>
      <c r="I289" s="39"/>
      <c r="J289" s="29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24.75" customHeight="1" x14ac:dyDescent="0.25">
      <c r="A290" s="11"/>
      <c r="B290" s="41"/>
      <c r="C290" s="10"/>
      <c r="D290" s="10"/>
      <c r="E290" s="10"/>
      <c r="F290" s="10"/>
      <c r="G290" s="10"/>
      <c r="H290" s="10"/>
      <c r="I290" s="39"/>
      <c r="J290" s="29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24.75" customHeight="1" x14ac:dyDescent="0.25">
      <c r="A291" s="11"/>
      <c r="B291" s="41"/>
      <c r="C291" s="10"/>
      <c r="D291" s="10"/>
      <c r="E291" s="10"/>
      <c r="F291" s="10"/>
      <c r="G291" s="10"/>
      <c r="H291" s="10"/>
      <c r="I291" s="39"/>
      <c r="J291" s="29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24.75" customHeight="1" x14ac:dyDescent="0.25">
      <c r="A292" s="11"/>
      <c r="B292" s="41"/>
      <c r="C292" s="10"/>
      <c r="D292" s="10"/>
      <c r="E292" s="10"/>
      <c r="F292" s="10"/>
      <c r="G292" s="10"/>
      <c r="H292" s="10"/>
      <c r="I292" s="39"/>
      <c r="J292" s="29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24.75" customHeight="1" x14ac:dyDescent="0.25">
      <c r="A293" s="11"/>
      <c r="B293" s="41"/>
      <c r="C293" s="10"/>
      <c r="D293" s="10"/>
      <c r="E293" s="10"/>
      <c r="F293" s="10"/>
      <c r="G293" s="10"/>
      <c r="H293" s="10"/>
      <c r="I293" s="39"/>
      <c r="J293" s="29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4.75" customHeight="1" x14ac:dyDescent="0.25">
      <c r="A294" s="11"/>
      <c r="B294" s="41"/>
      <c r="C294" s="10"/>
      <c r="D294" s="10"/>
      <c r="E294" s="10"/>
      <c r="F294" s="10"/>
      <c r="G294" s="10"/>
      <c r="H294" s="10"/>
      <c r="I294" s="39"/>
      <c r="J294" s="29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4.75" customHeight="1" x14ac:dyDescent="0.25">
      <c r="A295" s="11"/>
      <c r="B295" s="41"/>
      <c r="C295" s="10"/>
      <c r="D295" s="10"/>
      <c r="E295" s="10"/>
      <c r="F295" s="10"/>
      <c r="G295" s="10"/>
      <c r="H295" s="10"/>
      <c r="I295" s="39"/>
      <c r="J295" s="29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24.75" customHeight="1" x14ac:dyDescent="0.25">
      <c r="A296" s="11"/>
      <c r="B296" s="41"/>
      <c r="C296" s="10"/>
      <c r="D296" s="10"/>
      <c r="E296" s="10"/>
      <c r="F296" s="10"/>
      <c r="G296" s="10"/>
      <c r="H296" s="10"/>
      <c r="I296" s="39"/>
      <c r="J296" s="29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24.75" customHeight="1" x14ac:dyDescent="0.25">
      <c r="A297" s="11"/>
      <c r="B297" s="41"/>
      <c r="C297" s="10"/>
      <c r="D297" s="10"/>
      <c r="E297" s="10"/>
      <c r="F297" s="10"/>
      <c r="G297" s="10"/>
      <c r="H297" s="10"/>
      <c r="I297" s="39"/>
      <c r="J297" s="29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24.75" customHeight="1" x14ac:dyDescent="0.25">
      <c r="A298" s="11"/>
      <c r="B298" s="41"/>
      <c r="C298" s="10"/>
      <c r="D298" s="10"/>
      <c r="E298" s="10"/>
      <c r="F298" s="10"/>
      <c r="G298" s="10"/>
      <c r="H298" s="10"/>
      <c r="I298" s="39"/>
      <c r="J298" s="29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24.75" customHeight="1" x14ac:dyDescent="0.25">
      <c r="A299" s="11"/>
      <c r="B299" s="41"/>
      <c r="C299" s="10"/>
      <c r="D299" s="10"/>
      <c r="E299" s="10"/>
      <c r="F299" s="10"/>
      <c r="G299" s="10"/>
      <c r="H299" s="10"/>
      <c r="I299" s="39"/>
      <c r="J299" s="29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24.75" customHeight="1" x14ac:dyDescent="0.25">
      <c r="A300" s="11"/>
      <c r="B300" s="41"/>
      <c r="C300" s="10"/>
      <c r="D300" s="10"/>
      <c r="E300" s="10"/>
      <c r="F300" s="10"/>
      <c r="G300" s="10"/>
      <c r="H300" s="10"/>
      <c r="I300" s="39"/>
      <c r="J300" s="29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24.75" customHeight="1" x14ac:dyDescent="0.25">
      <c r="A301" s="11"/>
      <c r="B301" s="41"/>
      <c r="C301" s="10"/>
      <c r="D301" s="10"/>
      <c r="E301" s="10"/>
      <c r="F301" s="10"/>
      <c r="G301" s="10"/>
      <c r="H301" s="10"/>
      <c r="I301" s="39"/>
      <c r="J301" s="29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24.75" customHeight="1" x14ac:dyDescent="0.25">
      <c r="A302" s="11"/>
      <c r="B302" s="41"/>
      <c r="C302" s="10"/>
      <c r="D302" s="10"/>
      <c r="E302" s="10"/>
      <c r="F302" s="10"/>
      <c r="G302" s="10"/>
      <c r="H302" s="10"/>
      <c r="I302" s="39"/>
      <c r="J302" s="29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24.75" customHeight="1" x14ac:dyDescent="0.25">
      <c r="A303" s="11"/>
      <c r="B303" s="41"/>
      <c r="C303" s="10"/>
      <c r="D303" s="10"/>
      <c r="E303" s="10"/>
      <c r="F303" s="10"/>
      <c r="G303" s="10"/>
      <c r="H303" s="10"/>
      <c r="I303" s="39"/>
      <c r="J303" s="29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24.75" customHeight="1" x14ac:dyDescent="0.25">
      <c r="A304" s="11"/>
      <c r="B304" s="41"/>
      <c r="C304" s="10"/>
      <c r="D304" s="10"/>
      <c r="E304" s="10"/>
      <c r="F304" s="10"/>
      <c r="G304" s="10"/>
      <c r="H304" s="10"/>
      <c r="I304" s="39"/>
      <c r="J304" s="29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24.75" customHeight="1" x14ac:dyDescent="0.25">
      <c r="A305" s="11"/>
      <c r="B305" s="41"/>
      <c r="C305" s="10"/>
      <c r="D305" s="10"/>
      <c r="E305" s="10"/>
      <c r="F305" s="10"/>
      <c r="G305" s="10"/>
      <c r="H305" s="10"/>
      <c r="I305" s="39"/>
      <c r="J305" s="29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24.75" customHeight="1" x14ac:dyDescent="0.25">
      <c r="A306" s="11"/>
      <c r="B306" s="41"/>
      <c r="C306" s="10"/>
      <c r="D306" s="10"/>
      <c r="E306" s="10"/>
      <c r="F306" s="10"/>
      <c r="G306" s="10"/>
      <c r="H306" s="10"/>
      <c r="I306" s="39"/>
      <c r="J306" s="29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24.75" customHeight="1" x14ac:dyDescent="0.25">
      <c r="A307" s="11"/>
      <c r="B307" s="41"/>
      <c r="C307" s="10"/>
      <c r="D307" s="10"/>
      <c r="E307" s="10"/>
      <c r="F307" s="10"/>
      <c r="G307" s="10"/>
      <c r="H307" s="10"/>
      <c r="I307" s="39"/>
      <c r="J307" s="29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24.75" customHeight="1" x14ac:dyDescent="0.25">
      <c r="A308" s="11"/>
      <c r="B308" s="41"/>
      <c r="C308" s="10"/>
      <c r="D308" s="10"/>
      <c r="E308" s="10"/>
      <c r="F308" s="10"/>
      <c r="G308" s="10"/>
      <c r="H308" s="10"/>
      <c r="I308" s="39"/>
      <c r="J308" s="29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24.75" customHeight="1" x14ac:dyDescent="0.25">
      <c r="A309" s="11"/>
      <c r="B309" s="41"/>
      <c r="C309" s="10"/>
      <c r="D309" s="10"/>
      <c r="E309" s="10"/>
      <c r="F309" s="10"/>
      <c r="G309" s="10"/>
      <c r="H309" s="10"/>
      <c r="I309" s="39"/>
      <c r="J309" s="29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24.75" customHeight="1" x14ac:dyDescent="0.25">
      <c r="A310" s="11"/>
      <c r="B310" s="41"/>
      <c r="C310" s="10"/>
      <c r="D310" s="10"/>
      <c r="E310" s="10"/>
      <c r="F310" s="10"/>
      <c r="G310" s="10"/>
      <c r="H310" s="10"/>
      <c r="I310" s="39"/>
      <c r="J310" s="29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24.75" customHeight="1" x14ac:dyDescent="0.25">
      <c r="A311" s="11"/>
      <c r="B311" s="41"/>
      <c r="C311" s="10"/>
      <c r="D311" s="10"/>
      <c r="E311" s="10"/>
      <c r="F311" s="10"/>
      <c r="G311" s="10"/>
      <c r="H311" s="10"/>
      <c r="I311" s="39"/>
      <c r="J311" s="29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24.75" customHeight="1" x14ac:dyDescent="0.25">
      <c r="A312" s="11"/>
      <c r="B312" s="41"/>
      <c r="C312" s="10"/>
      <c r="D312" s="10"/>
      <c r="E312" s="10"/>
      <c r="F312" s="10"/>
      <c r="G312" s="10"/>
      <c r="H312" s="10"/>
      <c r="I312" s="39"/>
      <c r="J312" s="29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24.75" customHeight="1" x14ac:dyDescent="0.25">
      <c r="A313" s="11"/>
      <c r="B313" s="41"/>
      <c r="C313" s="10"/>
      <c r="D313" s="10"/>
      <c r="E313" s="10"/>
      <c r="F313" s="10"/>
      <c r="G313" s="10"/>
      <c r="H313" s="10"/>
      <c r="I313" s="39"/>
      <c r="J313" s="29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24.75" customHeight="1" x14ac:dyDescent="0.25">
      <c r="A314" s="11"/>
      <c r="B314" s="41"/>
      <c r="C314" s="10"/>
      <c r="D314" s="10"/>
      <c r="E314" s="10"/>
      <c r="F314" s="10"/>
      <c r="G314" s="10"/>
      <c r="H314" s="10"/>
      <c r="I314" s="39"/>
      <c r="J314" s="29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24.75" customHeight="1" x14ac:dyDescent="0.25">
      <c r="A315" s="11"/>
      <c r="B315" s="41"/>
      <c r="C315" s="10"/>
      <c r="D315" s="10"/>
      <c r="E315" s="10"/>
      <c r="F315" s="10"/>
      <c r="G315" s="10"/>
      <c r="H315" s="10"/>
      <c r="I315" s="39"/>
      <c r="J315" s="29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24.75" customHeight="1" x14ac:dyDescent="0.25">
      <c r="A316" s="11"/>
      <c r="B316" s="41"/>
      <c r="C316" s="10"/>
      <c r="D316" s="10"/>
      <c r="E316" s="10"/>
      <c r="F316" s="10"/>
      <c r="G316" s="10"/>
      <c r="H316" s="10"/>
      <c r="I316" s="39"/>
      <c r="J316" s="29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24.75" customHeight="1" x14ac:dyDescent="0.25">
      <c r="A317" s="11"/>
      <c r="B317" s="41"/>
      <c r="C317" s="10"/>
      <c r="D317" s="10"/>
      <c r="E317" s="10"/>
      <c r="F317" s="10"/>
      <c r="G317" s="10"/>
      <c r="H317" s="10"/>
      <c r="I317" s="39"/>
      <c r="J317" s="29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24.75" customHeight="1" x14ac:dyDescent="0.25">
      <c r="A318" s="11"/>
      <c r="B318" s="41"/>
      <c r="C318" s="10"/>
      <c r="D318" s="10"/>
      <c r="E318" s="10"/>
      <c r="F318" s="10"/>
      <c r="G318" s="10"/>
      <c r="H318" s="10"/>
      <c r="I318" s="39"/>
      <c r="J318" s="29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24.75" customHeight="1" x14ac:dyDescent="0.25">
      <c r="A319" s="11"/>
      <c r="B319" s="41"/>
      <c r="C319" s="10"/>
      <c r="D319" s="10"/>
      <c r="E319" s="10"/>
      <c r="F319" s="10"/>
      <c r="G319" s="10"/>
      <c r="H319" s="10"/>
      <c r="I319" s="39"/>
      <c r="J319" s="29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24.75" customHeight="1" x14ac:dyDescent="0.25">
      <c r="A320" s="11"/>
      <c r="B320" s="41"/>
      <c r="C320" s="10"/>
      <c r="D320" s="10"/>
      <c r="E320" s="10"/>
      <c r="F320" s="10"/>
      <c r="G320" s="10"/>
      <c r="H320" s="10"/>
      <c r="I320" s="39"/>
      <c r="J320" s="29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24.75" customHeight="1" x14ac:dyDescent="0.25">
      <c r="A321" s="11"/>
      <c r="B321" s="41"/>
      <c r="C321" s="10"/>
      <c r="D321" s="10"/>
      <c r="E321" s="10"/>
      <c r="F321" s="10"/>
      <c r="G321" s="10"/>
      <c r="H321" s="10"/>
      <c r="I321" s="39"/>
      <c r="J321" s="29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24.75" customHeight="1" x14ac:dyDescent="0.25">
      <c r="A322" s="11"/>
      <c r="B322" s="41"/>
      <c r="C322" s="10"/>
      <c r="D322" s="10"/>
      <c r="E322" s="10"/>
      <c r="F322" s="10"/>
      <c r="G322" s="10"/>
      <c r="H322" s="10"/>
      <c r="I322" s="39"/>
      <c r="J322" s="29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24.75" customHeight="1" x14ac:dyDescent="0.25">
      <c r="A323" s="11"/>
      <c r="B323" s="41"/>
      <c r="C323" s="10"/>
      <c r="D323" s="10"/>
      <c r="E323" s="10"/>
      <c r="F323" s="10"/>
      <c r="G323" s="10"/>
      <c r="H323" s="10"/>
      <c r="I323" s="39"/>
      <c r="J323" s="29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24.75" customHeight="1" x14ac:dyDescent="0.25">
      <c r="A324" s="11"/>
      <c r="B324" s="41"/>
      <c r="C324" s="10"/>
      <c r="D324" s="10"/>
      <c r="E324" s="10"/>
      <c r="F324" s="10"/>
      <c r="G324" s="10"/>
      <c r="H324" s="10"/>
      <c r="I324" s="39"/>
      <c r="J324" s="29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24.75" customHeight="1" x14ac:dyDescent="0.25">
      <c r="A325" s="11"/>
      <c r="B325" s="41"/>
      <c r="C325" s="10"/>
      <c r="D325" s="10"/>
      <c r="E325" s="10"/>
      <c r="F325" s="10"/>
      <c r="G325" s="10"/>
      <c r="H325" s="10"/>
      <c r="I325" s="39"/>
      <c r="J325" s="29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24.75" customHeight="1" x14ac:dyDescent="0.25">
      <c r="A326" s="11"/>
      <c r="B326" s="41"/>
      <c r="C326" s="10"/>
      <c r="D326" s="10"/>
      <c r="E326" s="10"/>
      <c r="F326" s="10"/>
      <c r="G326" s="10"/>
      <c r="H326" s="10"/>
      <c r="I326" s="39"/>
      <c r="J326" s="29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24.75" customHeight="1" x14ac:dyDescent="0.25">
      <c r="A327" s="11"/>
      <c r="B327" s="41"/>
      <c r="C327" s="10"/>
      <c r="D327" s="10"/>
      <c r="E327" s="10"/>
      <c r="F327" s="10"/>
      <c r="G327" s="10"/>
      <c r="H327" s="10"/>
      <c r="I327" s="39"/>
      <c r="J327" s="29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24.75" customHeight="1" x14ac:dyDescent="0.25">
      <c r="A328" s="11"/>
      <c r="B328" s="41"/>
      <c r="C328" s="10"/>
      <c r="D328" s="10"/>
      <c r="E328" s="10"/>
      <c r="F328" s="10"/>
      <c r="G328" s="10"/>
      <c r="H328" s="10"/>
      <c r="I328" s="39"/>
      <c r="J328" s="29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24.75" customHeight="1" x14ac:dyDescent="0.25">
      <c r="A329" s="11"/>
      <c r="B329" s="41"/>
      <c r="C329" s="10"/>
      <c r="D329" s="10"/>
      <c r="E329" s="10"/>
      <c r="F329" s="10"/>
      <c r="G329" s="10"/>
      <c r="H329" s="10"/>
      <c r="I329" s="39"/>
      <c r="J329" s="29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24.75" customHeight="1" x14ac:dyDescent="0.25">
      <c r="A330" s="11"/>
      <c r="B330" s="41"/>
      <c r="C330" s="10"/>
      <c r="D330" s="10"/>
      <c r="E330" s="10"/>
      <c r="F330" s="10"/>
      <c r="G330" s="10"/>
      <c r="H330" s="10"/>
      <c r="I330" s="39"/>
      <c r="J330" s="29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24.75" customHeight="1" x14ac:dyDescent="0.25">
      <c r="A331" s="11"/>
      <c r="B331" s="41"/>
      <c r="C331" s="10"/>
      <c r="D331" s="10"/>
      <c r="E331" s="10"/>
      <c r="F331" s="10"/>
      <c r="G331" s="10"/>
      <c r="H331" s="10"/>
      <c r="I331" s="39"/>
      <c r="J331" s="29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24.75" customHeight="1" x14ac:dyDescent="0.25">
      <c r="A332" s="11"/>
      <c r="B332" s="41"/>
      <c r="C332" s="10"/>
      <c r="D332" s="10"/>
      <c r="E332" s="10"/>
      <c r="F332" s="10"/>
      <c r="G332" s="10"/>
      <c r="H332" s="10"/>
      <c r="I332" s="39"/>
      <c r="J332" s="29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24.75" customHeight="1" x14ac:dyDescent="0.25">
      <c r="A333" s="11"/>
      <c r="B333" s="41"/>
      <c r="C333" s="10"/>
      <c r="D333" s="10"/>
      <c r="E333" s="10"/>
      <c r="F333" s="10"/>
      <c r="G333" s="10"/>
      <c r="H333" s="10"/>
      <c r="I333" s="39"/>
      <c r="J333" s="29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24.75" customHeight="1" x14ac:dyDescent="0.25">
      <c r="A334" s="11"/>
      <c r="B334" s="41"/>
      <c r="C334" s="10"/>
      <c r="D334" s="10"/>
      <c r="E334" s="10"/>
      <c r="F334" s="10"/>
      <c r="G334" s="10"/>
      <c r="H334" s="10"/>
      <c r="I334" s="39"/>
      <c r="J334" s="29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24.75" customHeight="1" x14ac:dyDescent="0.25">
      <c r="A335" s="11"/>
      <c r="B335" s="41"/>
      <c r="C335" s="10"/>
      <c r="D335" s="10"/>
      <c r="E335" s="10"/>
      <c r="F335" s="10"/>
      <c r="G335" s="10"/>
      <c r="H335" s="10"/>
      <c r="I335" s="39"/>
      <c r="J335" s="29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24.75" customHeight="1" x14ac:dyDescent="0.25">
      <c r="A336" s="11"/>
      <c r="B336" s="41"/>
      <c r="C336" s="10"/>
      <c r="D336" s="10"/>
      <c r="E336" s="10"/>
      <c r="F336" s="10"/>
      <c r="G336" s="10"/>
      <c r="H336" s="10"/>
      <c r="I336" s="39"/>
      <c r="J336" s="29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24.75" customHeight="1" x14ac:dyDescent="0.25">
      <c r="A337" s="11"/>
      <c r="B337" s="41"/>
      <c r="C337" s="10"/>
      <c r="D337" s="10"/>
      <c r="E337" s="10"/>
      <c r="F337" s="10"/>
      <c r="G337" s="10"/>
      <c r="H337" s="10"/>
      <c r="I337" s="39"/>
      <c r="J337" s="29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24.75" customHeight="1" x14ac:dyDescent="0.25">
      <c r="A338" s="11"/>
      <c r="B338" s="41"/>
      <c r="C338" s="10"/>
      <c r="D338" s="10"/>
      <c r="E338" s="10"/>
      <c r="F338" s="10"/>
      <c r="G338" s="10"/>
      <c r="H338" s="10"/>
      <c r="I338" s="39"/>
      <c r="J338" s="29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24.75" customHeight="1" x14ac:dyDescent="0.25">
      <c r="A339" s="11"/>
      <c r="B339" s="41"/>
      <c r="C339" s="10"/>
      <c r="D339" s="10"/>
      <c r="E339" s="10"/>
      <c r="F339" s="10"/>
      <c r="G339" s="10"/>
      <c r="H339" s="10"/>
      <c r="I339" s="39"/>
      <c r="J339" s="29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24.75" customHeight="1" x14ac:dyDescent="0.25">
      <c r="A340" s="11"/>
      <c r="B340" s="41"/>
      <c r="C340" s="10"/>
      <c r="D340" s="10"/>
      <c r="E340" s="10"/>
      <c r="F340" s="10"/>
      <c r="G340" s="10"/>
      <c r="H340" s="10"/>
      <c r="I340" s="39"/>
      <c r="J340" s="29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24.75" customHeight="1" x14ac:dyDescent="0.25">
      <c r="A341" s="11"/>
      <c r="B341" s="41"/>
      <c r="C341" s="10"/>
      <c r="D341" s="10"/>
      <c r="E341" s="10"/>
      <c r="F341" s="10"/>
      <c r="G341" s="10"/>
      <c r="H341" s="10"/>
      <c r="I341" s="39"/>
      <c r="J341" s="29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24.75" customHeight="1" x14ac:dyDescent="0.25">
      <c r="A342" s="11"/>
      <c r="B342" s="41"/>
      <c r="C342" s="10"/>
      <c r="D342" s="10"/>
      <c r="E342" s="10"/>
      <c r="F342" s="10"/>
      <c r="G342" s="10"/>
      <c r="H342" s="10"/>
      <c r="I342" s="39"/>
      <c r="J342" s="29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24.75" customHeight="1" x14ac:dyDescent="0.25">
      <c r="A343" s="11"/>
      <c r="B343" s="41"/>
      <c r="C343" s="10"/>
      <c r="D343" s="10"/>
      <c r="E343" s="10"/>
      <c r="F343" s="10"/>
      <c r="G343" s="10"/>
      <c r="H343" s="10"/>
      <c r="I343" s="39"/>
      <c r="J343" s="29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24.75" customHeight="1" x14ac:dyDescent="0.25">
      <c r="A344" s="11"/>
      <c r="B344" s="41"/>
      <c r="C344" s="10"/>
      <c r="D344" s="10"/>
      <c r="E344" s="10"/>
      <c r="F344" s="10"/>
      <c r="G344" s="10"/>
      <c r="H344" s="10"/>
      <c r="I344" s="39"/>
      <c r="J344" s="29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24.75" customHeight="1" x14ac:dyDescent="0.25">
      <c r="A345" s="11"/>
      <c r="B345" s="41"/>
      <c r="C345" s="10"/>
      <c r="D345" s="10"/>
      <c r="E345" s="10"/>
      <c r="F345" s="10"/>
      <c r="G345" s="10"/>
      <c r="H345" s="10"/>
      <c r="I345" s="39"/>
      <c r="J345" s="29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24.75" customHeight="1" x14ac:dyDescent="0.25">
      <c r="A346" s="11"/>
      <c r="B346" s="41"/>
      <c r="C346" s="10"/>
      <c r="D346" s="10"/>
      <c r="E346" s="10"/>
      <c r="F346" s="10"/>
      <c r="G346" s="10"/>
      <c r="H346" s="10"/>
      <c r="I346" s="39"/>
      <c r="J346" s="29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24.75" customHeight="1" x14ac:dyDescent="0.25">
      <c r="A347" s="11"/>
      <c r="B347" s="41"/>
      <c r="C347" s="10"/>
      <c r="D347" s="10"/>
      <c r="E347" s="10"/>
      <c r="F347" s="10"/>
      <c r="G347" s="10"/>
      <c r="H347" s="10"/>
      <c r="I347" s="39"/>
      <c r="J347" s="29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24.75" customHeight="1" x14ac:dyDescent="0.25">
      <c r="A348" s="11"/>
      <c r="B348" s="41"/>
      <c r="C348" s="10"/>
      <c r="D348" s="10"/>
      <c r="E348" s="10"/>
      <c r="F348" s="10"/>
      <c r="G348" s="10"/>
      <c r="H348" s="10"/>
      <c r="I348" s="39"/>
      <c r="J348" s="29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24.75" customHeight="1" x14ac:dyDescent="0.25">
      <c r="A349" s="11"/>
      <c r="B349" s="41"/>
      <c r="C349" s="10"/>
      <c r="D349" s="10"/>
      <c r="E349" s="10"/>
      <c r="F349" s="10"/>
      <c r="G349" s="10"/>
      <c r="H349" s="10"/>
      <c r="I349" s="39"/>
      <c r="J349" s="29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24.75" customHeight="1" x14ac:dyDescent="0.25">
      <c r="A350" s="11"/>
      <c r="B350" s="41"/>
      <c r="C350" s="10"/>
      <c r="D350" s="10"/>
      <c r="E350" s="10"/>
      <c r="F350" s="10"/>
      <c r="G350" s="10"/>
      <c r="H350" s="10"/>
      <c r="I350" s="39"/>
      <c r="J350" s="29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24.75" customHeight="1" x14ac:dyDescent="0.25">
      <c r="A351" s="11"/>
      <c r="B351" s="41"/>
      <c r="C351" s="10"/>
      <c r="D351" s="10"/>
      <c r="E351" s="10"/>
      <c r="F351" s="10"/>
      <c r="G351" s="10"/>
      <c r="H351" s="10"/>
      <c r="I351" s="39"/>
      <c r="J351" s="29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24.75" customHeight="1" x14ac:dyDescent="0.25">
      <c r="A352" s="11"/>
      <c r="B352" s="41"/>
      <c r="C352" s="10"/>
      <c r="D352" s="10"/>
      <c r="E352" s="10"/>
      <c r="F352" s="10"/>
      <c r="G352" s="10"/>
      <c r="H352" s="10"/>
      <c r="I352" s="39"/>
      <c r="J352" s="29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24.75" customHeight="1" x14ac:dyDescent="0.25">
      <c r="A353" s="11"/>
      <c r="B353" s="41"/>
      <c r="C353" s="10"/>
      <c r="D353" s="10"/>
      <c r="E353" s="10"/>
      <c r="F353" s="10"/>
      <c r="G353" s="10"/>
      <c r="H353" s="10"/>
      <c r="I353" s="39"/>
      <c r="J353" s="29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24.75" customHeight="1" x14ac:dyDescent="0.25">
      <c r="A354" s="11"/>
      <c r="B354" s="41"/>
      <c r="C354" s="10"/>
      <c r="D354" s="10"/>
      <c r="E354" s="10"/>
      <c r="F354" s="10"/>
      <c r="G354" s="10"/>
      <c r="H354" s="10"/>
      <c r="I354" s="39"/>
      <c r="J354" s="29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24.75" customHeight="1" x14ac:dyDescent="0.25">
      <c r="A355" s="11"/>
      <c r="B355" s="41"/>
      <c r="C355" s="10"/>
      <c r="D355" s="10"/>
      <c r="E355" s="10"/>
      <c r="F355" s="10"/>
      <c r="G355" s="10"/>
      <c r="H355" s="10"/>
      <c r="I355" s="39"/>
      <c r="J355" s="29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24.75" customHeight="1" x14ac:dyDescent="0.25">
      <c r="A356" s="11"/>
      <c r="B356" s="41"/>
      <c r="C356" s="10"/>
      <c r="D356" s="10"/>
      <c r="E356" s="10"/>
      <c r="F356" s="10"/>
      <c r="G356" s="10"/>
      <c r="H356" s="10"/>
      <c r="I356" s="39"/>
      <c r="J356" s="29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24.75" customHeight="1" x14ac:dyDescent="0.25">
      <c r="A357" s="11"/>
      <c r="B357" s="41"/>
      <c r="C357" s="10"/>
      <c r="D357" s="10"/>
      <c r="E357" s="10"/>
      <c r="F357" s="10"/>
      <c r="G357" s="10"/>
      <c r="H357" s="10"/>
      <c r="I357" s="39"/>
      <c r="J357" s="29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24.75" customHeight="1" x14ac:dyDescent="0.25">
      <c r="A358" s="11"/>
      <c r="B358" s="41"/>
      <c r="C358" s="10"/>
      <c r="D358" s="10"/>
      <c r="E358" s="10"/>
      <c r="F358" s="10"/>
      <c r="G358" s="10"/>
      <c r="H358" s="10"/>
      <c r="I358" s="39"/>
      <c r="J358" s="29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24.75" customHeight="1" x14ac:dyDescent="0.25">
      <c r="A359" s="11"/>
      <c r="B359" s="41"/>
      <c r="C359" s="10"/>
      <c r="D359" s="10"/>
      <c r="E359" s="10"/>
      <c r="F359" s="10"/>
      <c r="G359" s="10"/>
      <c r="H359" s="10"/>
      <c r="I359" s="39"/>
      <c r="J359" s="29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24.75" customHeight="1" x14ac:dyDescent="0.25">
      <c r="A360" s="11"/>
      <c r="B360" s="41"/>
      <c r="C360" s="10"/>
      <c r="D360" s="10"/>
      <c r="E360" s="10"/>
      <c r="F360" s="10"/>
      <c r="G360" s="10"/>
      <c r="H360" s="10"/>
      <c r="I360" s="39"/>
      <c r="J360" s="29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24.75" customHeight="1" x14ac:dyDescent="0.25">
      <c r="A361" s="11"/>
      <c r="B361" s="41"/>
      <c r="C361" s="10"/>
      <c r="D361" s="10"/>
      <c r="E361" s="10"/>
      <c r="F361" s="10"/>
      <c r="G361" s="10"/>
      <c r="H361" s="10"/>
      <c r="I361" s="39"/>
      <c r="J361" s="29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24.75" customHeight="1" x14ac:dyDescent="0.25">
      <c r="A362" s="11"/>
      <c r="B362" s="41"/>
      <c r="C362" s="10"/>
      <c r="D362" s="10"/>
      <c r="E362" s="10"/>
      <c r="F362" s="10"/>
      <c r="G362" s="10"/>
      <c r="H362" s="10"/>
      <c r="I362" s="39"/>
      <c r="J362" s="29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24.75" customHeight="1" x14ac:dyDescent="0.25">
      <c r="A363" s="11"/>
      <c r="B363" s="41"/>
      <c r="C363" s="10"/>
      <c r="D363" s="10"/>
      <c r="E363" s="10"/>
      <c r="F363" s="10"/>
      <c r="G363" s="10"/>
      <c r="H363" s="10"/>
      <c r="I363" s="39"/>
      <c r="J363" s="29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24.75" customHeight="1" x14ac:dyDescent="0.25">
      <c r="A364" s="11"/>
      <c r="B364" s="41"/>
      <c r="C364" s="10"/>
      <c r="D364" s="10"/>
      <c r="E364" s="10"/>
      <c r="F364" s="10"/>
      <c r="G364" s="10"/>
      <c r="H364" s="10"/>
      <c r="I364" s="39"/>
      <c r="J364" s="29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24.75" customHeight="1" x14ac:dyDescent="0.25">
      <c r="A365" s="11"/>
      <c r="B365" s="41"/>
      <c r="C365" s="10"/>
      <c r="D365" s="10"/>
      <c r="E365" s="10"/>
      <c r="F365" s="10"/>
      <c r="G365" s="10"/>
      <c r="H365" s="10"/>
      <c r="I365" s="39"/>
      <c r="J365" s="29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24.75" customHeight="1" x14ac:dyDescent="0.25">
      <c r="A366" s="11"/>
      <c r="B366" s="41"/>
      <c r="C366" s="10"/>
      <c r="D366" s="10"/>
      <c r="E366" s="10"/>
      <c r="F366" s="10"/>
      <c r="G366" s="10"/>
      <c r="H366" s="10"/>
      <c r="I366" s="39"/>
      <c r="J366" s="29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24.75" customHeight="1" x14ac:dyDescent="0.25">
      <c r="A367" s="11"/>
      <c r="B367" s="41"/>
      <c r="C367" s="10"/>
      <c r="D367" s="10"/>
      <c r="E367" s="10"/>
      <c r="F367" s="10"/>
      <c r="G367" s="10"/>
      <c r="H367" s="10"/>
      <c r="I367" s="39"/>
      <c r="J367" s="29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24.75" customHeight="1" x14ac:dyDescent="0.25">
      <c r="A368" s="11"/>
      <c r="B368" s="41"/>
      <c r="C368" s="10"/>
      <c r="D368" s="10"/>
      <c r="E368" s="10"/>
      <c r="F368" s="10"/>
      <c r="G368" s="10"/>
      <c r="H368" s="10"/>
      <c r="I368" s="39"/>
      <c r="J368" s="29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24.75" customHeight="1" x14ac:dyDescent="0.25">
      <c r="A369" s="11"/>
      <c r="B369" s="41"/>
      <c r="C369" s="10"/>
      <c r="D369" s="10"/>
      <c r="E369" s="10"/>
      <c r="F369" s="10"/>
      <c r="G369" s="10"/>
      <c r="H369" s="10"/>
      <c r="I369" s="39"/>
      <c r="J369" s="29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24.75" customHeight="1" x14ac:dyDescent="0.25">
      <c r="A370" s="11"/>
      <c r="B370" s="41"/>
      <c r="C370" s="10"/>
      <c r="D370" s="10"/>
      <c r="E370" s="10"/>
      <c r="F370" s="10"/>
      <c r="G370" s="10"/>
      <c r="H370" s="10"/>
      <c r="I370" s="39"/>
      <c r="J370" s="29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24.75" customHeight="1" x14ac:dyDescent="0.25">
      <c r="A371" s="11"/>
      <c r="B371" s="41"/>
      <c r="C371" s="10"/>
      <c r="D371" s="10"/>
      <c r="E371" s="10"/>
      <c r="F371" s="10"/>
      <c r="G371" s="10"/>
      <c r="H371" s="10"/>
      <c r="I371" s="39"/>
      <c r="J371" s="29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24.75" customHeight="1" x14ac:dyDescent="0.25">
      <c r="A372" s="11"/>
      <c r="B372" s="41"/>
      <c r="C372" s="10"/>
      <c r="D372" s="10"/>
      <c r="E372" s="10"/>
      <c r="F372" s="10"/>
      <c r="G372" s="10"/>
      <c r="H372" s="10"/>
      <c r="I372" s="39"/>
      <c r="J372" s="29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24.75" customHeight="1" x14ac:dyDescent="0.25">
      <c r="A373" s="11"/>
      <c r="B373" s="41"/>
      <c r="C373" s="10"/>
      <c r="D373" s="10"/>
      <c r="E373" s="10"/>
      <c r="F373" s="10"/>
      <c r="G373" s="10"/>
      <c r="H373" s="10"/>
      <c r="I373" s="39"/>
      <c r="J373" s="29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24.75" customHeight="1" x14ac:dyDescent="0.25">
      <c r="A374" s="11"/>
      <c r="B374" s="41"/>
      <c r="C374" s="10"/>
      <c r="D374" s="10"/>
      <c r="E374" s="10"/>
      <c r="F374" s="10"/>
      <c r="G374" s="10"/>
      <c r="H374" s="10"/>
      <c r="I374" s="39"/>
      <c r="J374" s="29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24.75" customHeight="1" x14ac:dyDescent="0.25">
      <c r="A375" s="11"/>
      <c r="B375" s="41"/>
      <c r="C375" s="10"/>
      <c r="D375" s="10"/>
      <c r="E375" s="10"/>
      <c r="F375" s="10"/>
      <c r="G375" s="10"/>
      <c r="H375" s="10"/>
      <c r="I375" s="39"/>
      <c r="J375" s="29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24.75" customHeight="1" x14ac:dyDescent="0.25">
      <c r="A376" s="11"/>
      <c r="B376" s="41"/>
      <c r="C376" s="10"/>
      <c r="D376" s="10"/>
      <c r="E376" s="10"/>
      <c r="F376" s="10"/>
      <c r="G376" s="10"/>
      <c r="H376" s="10"/>
      <c r="I376" s="39"/>
      <c r="J376" s="29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24.75" customHeight="1" x14ac:dyDescent="0.25">
      <c r="A377" s="11"/>
      <c r="B377" s="41"/>
      <c r="C377" s="10"/>
      <c r="D377" s="10"/>
      <c r="E377" s="10"/>
      <c r="F377" s="10"/>
      <c r="G377" s="10"/>
      <c r="H377" s="10"/>
      <c r="I377" s="39"/>
      <c r="J377" s="29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24.75" customHeight="1" x14ac:dyDescent="0.25">
      <c r="A378" s="11"/>
      <c r="B378" s="41"/>
      <c r="C378" s="10"/>
      <c r="D378" s="10"/>
      <c r="E378" s="10"/>
      <c r="F378" s="10"/>
      <c r="G378" s="10"/>
      <c r="H378" s="10"/>
      <c r="I378" s="39"/>
      <c r="J378" s="29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24.75" customHeight="1" x14ac:dyDescent="0.25">
      <c r="A379" s="11"/>
      <c r="B379" s="41"/>
      <c r="C379" s="10"/>
      <c r="D379" s="10"/>
      <c r="E379" s="10"/>
      <c r="F379" s="10"/>
      <c r="G379" s="10"/>
      <c r="H379" s="10"/>
      <c r="I379" s="39"/>
      <c r="J379" s="29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24.75" customHeight="1" x14ac:dyDescent="0.25">
      <c r="A380" s="11"/>
      <c r="B380" s="41"/>
      <c r="C380" s="10"/>
      <c r="D380" s="10"/>
      <c r="E380" s="10"/>
      <c r="F380" s="10"/>
      <c r="G380" s="10"/>
      <c r="H380" s="10"/>
      <c r="I380" s="39"/>
      <c r="J380" s="29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24.75" customHeight="1" x14ac:dyDescent="0.25">
      <c r="A381" s="11"/>
      <c r="B381" s="41"/>
      <c r="C381" s="10"/>
      <c r="D381" s="10"/>
      <c r="E381" s="10"/>
      <c r="F381" s="10"/>
      <c r="G381" s="10"/>
      <c r="H381" s="10"/>
      <c r="I381" s="39"/>
      <c r="J381" s="29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24.75" customHeight="1" x14ac:dyDescent="0.25">
      <c r="A382" s="11"/>
      <c r="B382" s="41"/>
      <c r="C382" s="10"/>
      <c r="D382" s="10"/>
      <c r="E382" s="10"/>
      <c r="F382" s="10"/>
      <c r="G382" s="10"/>
      <c r="H382" s="10"/>
      <c r="I382" s="39"/>
      <c r="J382" s="29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24.75" customHeight="1" x14ac:dyDescent="0.25">
      <c r="A383" s="11"/>
      <c r="B383" s="41"/>
      <c r="C383" s="10"/>
      <c r="D383" s="10"/>
      <c r="E383" s="10"/>
      <c r="F383" s="10"/>
      <c r="G383" s="10"/>
      <c r="H383" s="10"/>
      <c r="I383" s="39"/>
      <c r="J383" s="29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24.75" customHeight="1" x14ac:dyDescent="0.25">
      <c r="A384" s="11"/>
      <c r="B384" s="41"/>
      <c r="C384" s="10"/>
      <c r="D384" s="10"/>
      <c r="E384" s="10"/>
      <c r="F384" s="10"/>
      <c r="G384" s="10"/>
      <c r="H384" s="10"/>
      <c r="I384" s="39"/>
      <c r="J384" s="29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24.75" customHeight="1" x14ac:dyDescent="0.25">
      <c r="A385" s="11"/>
      <c r="B385" s="41"/>
      <c r="C385" s="10"/>
      <c r="D385" s="10"/>
      <c r="E385" s="10"/>
      <c r="F385" s="10"/>
      <c r="G385" s="10"/>
      <c r="H385" s="10"/>
      <c r="I385" s="39"/>
      <c r="J385" s="29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24.75" customHeight="1" x14ac:dyDescent="0.25">
      <c r="A386" s="11"/>
      <c r="B386" s="41"/>
      <c r="C386" s="10"/>
      <c r="D386" s="10"/>
      <c r="E386" s="10"/>
      <c r="F386" s="10"/>
      <c r="G386" s="10"/>
      <c r="H386" s="10"/>
      <c r="I386" s="39"/>
      <c r="J386" s="29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24.75" customHeight="1" x14ac:dyDescent="0.25">
      <c r="A387" s="11"/>
      <c r="B387" s="41"/>
      <c r="C387" s="10"/>
      <c r="D387" s="10"/>
      <c r="E387" s="10"/>
      <c r="F387" s="10"/>
      <c r="G387" s="10"/>
      <c r="H387" s="10"/>
      <c r="I387" s="39"/>
      <c r="J387" s="29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24.75" customHeight="1" x14ac:dyDescent="0.25">
      <c r="A388" s="11"/>
      <c r="B388" s="41"/>
      <c r="C388" s="10"/>
      <c r="D388" s="10"/>
      <c r="E388" s="10"/>
      <c r="F388" s="10"/>
      <c r="G388" s="10"/>
      <c r="H388" s="10"/>
      <c r="I388" s="39"/>
      <c r="J388" s="29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24.75" customHeight="1" x14ac:dyDescent="0.25">
      <c r="A389" s="11"/>
      <c r="B389" s="41"/>
      <c r="C389" s="10"/>
      <c r="D389" s="10"/>
      <c r="E389" s="10"/>
      <c r="F389" s="10"/>
      <c r="G389" s="10"/>
      <c r="H389" s="10"/>
      <c r="I389" s="39"/>
      <c r="J389" s="29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24.75" customHeight="1" x14ac:dyDescent="0.25">
      <c r="A390" s="11"/>
      <c r="B390" s="41"/>
      <c r="C390" s="10"/>
      <c r="D390" s="10"/>
      <c r="E390" s="10"/>
      <c r="F390" s="10"/>
      <c r="G390" s="10"/>
      <c r="H390" s="10"/>
      <c r="I390" s="39"/>
      <c r="J390" s="29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24.75" customHeight="1" x14ac:dyDescent="0.25">
      <c r="A391" s="11"/>
      <c r="B391" s="41"/>
      <c r="C391" s="10"/>
      <c r="D391" s="10"/>
      <c r="E391" s="10"/>
      <c r="F391" s="10"/>
      <c r="G391" s="10"/>
      <c r="H391" s="10"/>
      <c r="I391" s="39"/>
      <c r="J391" s="29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24.75" customHeight="1" x14ac:dyDescent="0.25">
      <c r="A392" s="11"/>
      <c r="B392" s="41"/>
      <c r="C392" s="10"/>
      <c r="D392" s="10"/>
      <c r="E392" s="10"/>
      <c r="F392" s="10"/>
      <c r="G392" s="10"/>
      <c r="H392" s="10"/>
      <c r="I392" s="39"/>
      <c r="J392" s="29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24.75" customHeight="1" x14ac:dyDescent="0.25">
      <c r="A393" s="11"/>
      <c r="B393" s="41"/>
      <c r="C393" s="10"/>
      <c r="D393" s="10"/>
      <c r="E393" s="10"/>
      <c r="F393" s="10"/>
      <c r="G393" s="10"/>
      <c r="H393" s="10"/>
      <c r="I393" s="39"/>
      <c r="J393" s="29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24.75" customHeight="1" x14ac:dyDescent="0.25">
      <c r="A394" s="11"/>
      <c r="B394" s="41"/>
      <c r="C394" s="10"/>
      <c r="D394" s="10"/>
      <c r="E394" s="10"/>
      <c r="F394" s="10"/>
      <c r="G394" s="10"/>
      <c r="H394" s="10"/>
      <c r="I394" s="39"/>
      <c r="J394" s="29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24.75" customHeight="1" x14ac:dyDescent="0.25">
      <c r="A395" s="11"/>
      <c r="B395" s="41"/>
      <c r="C395" s="10"/>
      <c r="D395" s="10"/>
      <c r="E395" s="10"/>
      <c r="F395" s="10"/>
      <c r="G395" s="10"/>
      <c r="H395" s="10"/>
      <c r="I395" s="39"/>
      <c r="J395" s="29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24.75" customHeight="1" x14ac:dyDescent="0.25">
      <c r="A396" s="11"/>
      <c r="B396" s="41"/>
      <c r="C396" s="10"/>
      <c r="D396" s="10"/>
      <c r="E396" s="10"/>
      <c r="F396" s="10"/>
      <c r="G396" s="10"/>
      <c r="H396" s="10"/>
      <c r="I396" s="39"/>
      <c r="J396" s="29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24.75" customHeight="1" x14ac:dyDescent="0.25">
      <c r="A397" s="11"/>
      <c r="B397" s="41"/>
      <c r="C397" s="10"/>
      <c r="D397" s="10"/>
      <c r="E397" s="10"/>
      <c r="F397" s="10"/>
      <c r="G397" s="10"/>
      <c r="H397" s="10"/>
      <c r="I397" s="39"/>
      <c r="J397" s="29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24.75" customHeight="1" x14ac:dyDescent="0.25">
      <c r="A398" s="11"/>
      <c r="B398" s="41"/>
      <c r="C398" s="10"/>
      <c r="D398" s="10"/>
      <c r="E398" s="10"/>
      <c r="F398" s="10"/>
      <c r="G398" s="10"/>
      <c r="H398" s="10"/>
      <c r="I398" s="39"/>
      <c r="J398" s="29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24.75" customHeight="1" x14ac:dyDescent="0.25">
      <c r="A399" s="11"/>
      <c r="B399" s="41"/>
      <c r="C399" s="10"/>
      <c r="D399" s="10"/>
      <c r="E399" s="10"/>
      <c r="F399" s="10"/>
      <c r="G399" s="10"/>
      <c r="H399" s="10"/>
      <c r="I399" s="39"/>
      <c r="J399" s="29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24.75" customHeight="1" x14ac:dyDescent="0.25">
      <c r="A400" s="11"/>
      <c r="B400" s="41"/>
      <c r="C400" s="10"/>
      <c r="D400" s="10"/>
      <c r="E400" s="10"/>
      <c r="F400" s="10"/>
      <c r="G400" s="10"/>
      <c r="H400" s="10"/>
      <c r="I400" s="39"/>
      <c r="J400" s="29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24.75" customHeight="1" x14ac:dyDescent="0.25">
      <c r="A401" s="11"/>
      <c r="B401" s="41"/>
      <c r="C401" s="10"/>
      <c r="D401" s="10"/>
      <c r="E401" s="10"/>
      <c r="F401" s="10"/>
      <c r="G401" s="10"/>
      <c r="H401" s="10"/>
      <c r="I401" s="39"/>
      <c r="J401" s="29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24.75" customHeight="1" x14ac:dyDescent="0.25">
      <c r="A402" s="11"/>
      <c r="B402" s="41"/>
      <c r="C402" s="10"/>
      <c r="D402" s="10"/>
      <c r="E402" s="10"/>
      <c r="F402" s="10"/>
      <c r="G402" s="10"/>
      <c r="H402" s="10"/>
      <c r="I402" s="39"/>
      <c r="J402" s="29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24.75" customHeight="1" x14ac:dyDescent="0.25">
      <c r="A403" s="11"/>
      <c r="B403" s="41"/>
      <c r="C403" s="10"/>
      <c r="D403" s="10"/>
      <c r="E403" s="10"/>
      <c r="F403" s="10"/>
      <c r="G403" s="10"/>
      <c r="H403" s="10"/>
      <c r="I403" s="39"/>
      <c r="J403" s="29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24.75" customHeight="1" x14ac:dyDescent="0.25">
      <c r="A404" s="11"/>
      <c r="B404" s="41"/>
      <c r="C404" s="10"/>
      <c r="D404" s="10"/>
      <c r="E404" s="10"/>
      <c r="F404" s="10"/>
      <c r="G404" s="10"/>
      <c r="H404" s="10"/>
      <c r="I404" s="39"/>
      <c r="J404" s="29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24.75" customHeight="1" x14ac:dyDescent="0.25">
      <c r="A405" s="11"/>
      <c r="B405" s="41"/>
      <c r="C405" s="10"/>
      <c r="D405" s="10"/>
      <c r="E405" s="10"/>
      <c r="F405" s="10"/>
      <c r="G405" s="10"/>
      <c r="H405" s="10"/>
      <c r="I405" s="39"/>
      <c r="J405" s="29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24.75" customHeight="1" x14ac:dyDescent="0.25">
      <c r="A406" s="11"/>
      <c r="B406" s="41"/>
      <c r="C406" s="10"/>
      <c r="D406" s="10"/>
      <c r="E406" s="10"/>
      <c r="F406" s="10"/>
      <c r="G406" s="10"/>
      <c r="H406" s="10"/>
      <c r="I406" s="39"/>
      <c r="J406" s="29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24.75" customHeight="1" x14ac:dyDescent="0.25">
      <c r="A407" s="11"/>
      <c r="B407" s="41"/>
      <c r="C407" s="10"/>
      <c r="D407" s="10"/>
      <c r="E407" s="10"/>
      <c r="F407" s="10"/>
      <c r="G407" s="10"/>
      <c r="H407" s="10"/>
      <c r="I407" s="39"/>
      <c r="J407" s="29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24.75" customHeight="1" x14ac:dyDescent="0.25">
      <c r="A408" s="11"/>
      <c r="B408" s="41"/>
      <c r="C408" s="10"/>
      <c r="D408" s="10"/>
      <c r="E408" s="10"/>
      <c r="F408" s="10"/>
      <c r="G408" s="10"/>
      <c r="H408" s="10"/>
      <c r="I408" s="39"/>
      <c r="J408" s="29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24.75" customHeight="1" x14ac:dyDescent="0.25">
      <c r="A409" s="11"/>
      <c r="B409" s="41"/>
      <c r="C409" s="10"/>
      <c r="D409" s="10"/>
      <c r="E409" s="10"/>
      <c r="F409" s="10"/>
      <c r="G409" s="10"/>
      <c r="H409" s="10"/>
      <c r="I409" s="39"/>
      <c r="J409" s="29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24.75" customHeight="1" x14ac:dyDescent="0.25">
      <c r="A410" s="11"/>
      <c r="B410" s="41"/>
      <c r="C410" s="10"/>
      <c r="D410" s="10"/>
      <c r="E410" s="10"/>
      <c r="F410" s="10"/>
      <c r="G410" s="10"/>
      <c r="H410" s="10"/>
      <c r="I410" s="39"/>
      <c r="J410" s="29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24.75" customHeight="1" x14ac:dyDescent="0.25">
      <c r="A411" s="11"/>
      <c r="B411" s="41"/>
      <c r="C411" s="10"/>
      <c r="D411" s="10"/>
      <c r="E411" s="10"/>
      <c r="F411" s="10"/>
      <c r="G411" s="10"/>
      <c r="H411" s="10"/>
      <c r="I411" s="39"/>
      <c r="J411" s="29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24.75" customHeight="1" x14ac:dyDescent="0.25">
      <c r="A412" s="11"/>
      <c r="B412" s="41"/>
      <c r="C412" s="10"/>
      <c r="D412" s="10"/>
      <c r="E412" s="10"/>
      <c r="F412" s="10"/>
      <c r="G412" s="10"/>
      <c r="H412" s="10"/>
      <c r="I412" s="39"/>
      <c r="J412" s="29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24.75" customHeight="1" x14ac:dyDescent="0.25">
      <c r="A413" s="11"/>
      <c r="B413" s="41"/>
      <c r="C413" s="10"/>
      <c r="D413" s="10"/>
      <c r="E413" s="10"/>
      <c r="F413" s="10"/>
      <c r="G413" s="10"/>
      <c r="H413" s="10"/>
      <c r="I413" s="39"/>
      <c r="J413" s="29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24.75" customHeight="1" x14ac:dyDescent="0.25">
      <c r="A414" s="11"/>
      <c r="B414" s="41"/>
      <c r="C414" s="10"/>
      <c r="D414" s="10"/>
      <c r="E414" s="10"/>
      <c r="F414" s="10"/>
      <c r="G414" s="10"/>
      <c r="H414" s="10"/>
      <c r="I414" s="39"/>
      <c r="J414" s="29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24.75" customHeight="1" x14ac:dyDescent="0.25">
      <c r="A415" s="11"/>
      <c r="B415" s="41"/>
      <c r="C415" s="10"/>
      <c r="D415" s="10"/>
      <c r="E415" s="10"/>
      <c r="F415" s="10"/>
      <c r="G415" s="10"/>
      <c r="H415" s="10"/>
      <c r="I415" s="39"/>
      <c r="J415" s="29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24.75" customHeight="1" x14ac:dyDescent="0.25">
      <c r="A416" s="11"/>
      <c r="B416" s="41"/>
      <c r="C416" s="10"/>
      <c r="D416" s="10"/>
      <c r="E416" s="10"/>
      <c r="F416" s="10"/>
      <c r="G416" s="10"/>
      <c r="H416" s="10"/>
      <c r="I416" s="39"/>
      <c r="J416" s="29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24.75" customHeight="1" x14ac:dyDescent="0.25">
      <c r="A417" s="11"/>
      <c r="B417" s="41"/>
      <c r="C417" s="10"/>
      <c r="D417" s="10"/>
      <c r="E417" s="10"/>
      <c r="F417" s="10"/>
      <c r="G417" s="10"/>
      <c r="H417" s="10"/>
      <c r="I417" s="39"/>
      <c r="J417" s="29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24.75" customHeight="1" x14ac:dyDescent="0.25">
      <c r="A418" s="11"/>
      <c r="B418" s="41"/>
      <c r="C418" s="10"/>
      <c r="D418" s="10"/>
      <c r="E418" s="10"/>
      <c r="F418" s="10"/>
      <c r="G418" s="10"/>
      <c r="H418" s="10"/>
      <c r="I418" s="39"/>
      <c r="J418" s="29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24.75" customHeight="1" x14ac:dyDescent="0.25">
      <c r="A419" s="11"/>
      <c r="B419" s="41"/>
      <c r="C419" s="10"/>
      <c r="D419" s="10"/>
      <c r="E419" s="10"/>
      <c r="F419" s="10"/>
      <c r="G419" s="10"/>
      <c r="H419" s="10"/>
      <c r="I419" s="39"/>
      <c r="J419" s="29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24.75" customHeight="1" x14ac:dyDescent="0.25">
      <c r="A420" s="11"/>
      <c r="B420" s="41"/>
      <c r="C420" s="10"/>
      <c r="D420" s="10"/>
      <c r="E420" s="10"/>
      <c r="F420" s="10"/>
      <c r="G420" s="10"/>
      <c r="H420" s="10"/>
      <c r="I420" s="39"/>
      <c r="J420" s="29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24.75" customHeight="1" x14ac:dyDescent="0.25">
      <c r="A421" s="11"/>
      <c r="B421" s="41"/>
      <c r="C421" s="10"/>
      <c r="D421" s="10"/>
      <c r="E421" s="10"/>
      <c r="F421" s="10"/>
      <c r="G421" s="10"/>
      <c r="H421" s="10"/>
      <c r="I421" s="39"/>
      <c r="J421" s="29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24.75" customHeight="1" x14ac:dyDescent="0.25">
      <c r="A422" s="11"/>
      <c r="B422" s="41"/>
      <c r="C422" s="10"/>
      <c r="D422" s="10"/>
      <c r="E422" s="10"/>
      <c r="F422" s="10"/>
      <c r="G422" s="10"/>
      <c r="H422" s="10"/>
      <c r="I422" s="39"/>
      <c r="J422" s="29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24.75" customHeight="1" x14ac:dyDescent="0.25">
      <c r="A423" s="11"/>
      <c r="B423" s="41"/>
      <c r="C423" s="10"/>
      <c r="D423" s="10"/>
      <c r="E423" s="10"/>
      <c r="F423" s="10"/>
      <c r="G423" s="10"/>
      <c r="H423" s="10"/>
      <c r="I423" s="39"/>
      <c r="J423" s="29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24.75" customHeight="1" x14ac:dyDescent="0.25">
      <c r="A424" s="11"/>
      <c r="B424" s="41"/>
      <c r="C424" s="10"/>
      <c r="D424" s="10"/>
      <c r="E424" s="10"/>
      <c r="F424" s="10"/>
      <c r="G424" s="10"/>
      <c r="H424" s="10"/>
      <c r="I424" s="39"/>
      <c r="J424" s="29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24.75" customHeight="1" x14ac:dyDescent="0.25">
      <c r="A425" s="11"/>
      <c r="B425" s="41"/>
      <c r="C425" s="10"/>
      <c r="D425" s="10"/>
      <c r="E425" s="10"/>
      <c r="F425" s="10"/>
      <c r="G425" s="10"/>
      <c r="H425" s="10"/>
      <c r="I425" s="39"/>
      <c r="J425" s="29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24.75" customHeight="1" x14ac:dyDescent="0.25">
      <c r="A426" s="11"/>
      <c r="B426" s="41"/>
      <c r="C426" s="10"/>
      <c r="D426" s="10"/>
      <c r="E426" s="10"/>
      <c r="F426" s="10"/>
      <c r="G426" s="10"/>
      <c r="H426" s="10"/>
      <c r="I426" s="39"/>
      <c r="J426" s="29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24.75" customHeight="1" x14ac:dyDescent="0.25">
      <c r="A427" s="11"/>
      <c r="B427" s="41"/>
      <c r="C427" s="10"/>
      <c r="D427" s="10"/>
      <c r="E427" s="10"/>
      <c r="F427" s="10"/>
      <c r="G427" s="10"/>
      <c r="H427" s="10"/>
      <c r="I427" s="39"/>
      <c r="J427" s="29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24.75" customHeight="1" x14ac:dyDescent="0.25">
      <c r="A428" s="11"/>
      <c r="B428" s="41"/>
      <c r="C428" s="10"/>
      <c r="D428" s="10"/>
      <c r="E428" s="10"/>
      <c r="F428" s="10"/>
      <c r="G428" s="10"/>
      <c r="H428" s="10"/>
      <c r="I428" s="39"/>
      <c r="J428" s="29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24.75" customHeight="1" x14ac:dyDescent="0.25">
      <c r="A429" s="11"/>
      <c r="B429" s="41"/>
      <c r="C429" s="10"/>
      <c r="D429" s="10"/>
      <c r="E429" s="10"/>
      <c r="F429" s="10"/>
      <c r="G429" s="10"/>
      <c r="H429" s="10"/>
      <c r="I429" s="39"/>
      <c r="J429" s="29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24.75" customHeight="1" x14ac:dyDescent="0.25">
      <c r="A430" s="11"/>
      <c r="B430" s="41"/>
      <c r="C430" s="10"/>
      <c r="D430" s="10"/>
      <c r="E430" s="10"/>
      <c r="F430" s="10"/>
      <c r="G430" s="10"/>
      <c r="H430" s="10"/>
      <c r="I430" s="39"/>
      <c r="J430" s="29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24.75" customHeight="1" x14ac:dyDescent="0.25">
      <c r="A431" s="11"/>
      <c r="B431" s="41"/>
      <c r="C431" s="10"/>
      <c r="D431" s="10"/>
      <c r="E431" s="10"/>
      <c r="F431" s="10"/>
      <c r="G431" s="10"/>
      <c r="H431" s="10"/>
      <c r="I431" s="39"/>
      <c r="J431" s="29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24.75" customHeight="1" x14ac:dyDescent="0.25">
      <c r="A432" s="11"/>
      <c r="B432" s="41"/>
      <c r="C432" s="10"/>
      <c r="D432" s="10"/>
      <c r="E432" s="10"/>
      <c r="F432" s="10"/>
      <c r="G432" s="10"/>
      <c r="H432" s="10"/>
      <c r="I432" s="39"/>
      <c r="J432" s="29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24.75" customHeight="1" x14ac:dyDescent="0.25">
      <c r="A433" s="11"/>
      <c r="B433" s="41"/>
      <c r="C433" s="10"/>
      <c r="D433" s="10"/>
      <c r="E433" s="10"/>
      <c r="F433" s="10"/>
      <c r="G433" s="10"/>
      <c r="H433" s="10"/>
      <c r="I433" s="39"/>
      <c r="J433" s="29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24.75" customHeight="1" x14ac:dyDescent="0.25">
      <c r="A434" s="11"/>
      <c r="B434" s="41"/>
      <c r="C434" s="10"/>
      <c r="D434" s="10"/>
      <c r="E434" s="10"/>
      <c r="F434" s="10"/>
      <c r="G434" s="10"/>
      <c r="H434" s="10"/>
      <c r="I434" s="39"/>
      <c r="J434" s="29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24.75" customHeight="1" x14ac:dyDescent="0.25">
      <c r="A435" s="11"/>
      <c r="B435" s="41"/>
      <c r="C435" s="10"/>
      <c r="D435" s="10"/>
      <c r="E435" s="10"/>
      <c r="F435" s="10"/>
      <c r="G435" s="10"/>
      <c r="H435" s="10"/>
      <c r="I435" s="39"/>
      <c r="J435" s="29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24.75" customHeight="1" x14ac:dyDescent="0.25">
      <c r="A436" s="11"/>
      <c r="B436" s="41"/>
      <c r="C436" s="10"/>
      <c r="D436" s="10"/>
      <c r="E436" s="10"/>
      <c r="F436" s="10"/>
      <c r="G436" s="10"/>
      <c r="H436" s="10"/>
      <c r="I436" s="39"/>
      <c r="J436" s="29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24.75" customHeight="1" x14ac:dyDescent="0.25">
      <c r="A437" s="11"/>
      <c r="B437" s="41"/>
      <c r="C437" s="10"/>
      <c r="D437" s="10"/>
      <c r="E437" s="10"/>
      <c r="F437" s="10"/>
      <c r="G437" s="10"/>
      <c r="H437" s="10"/>
      <c r="I437" s="39"/>
      <c r="J437" s="29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24.75" customHeight="1" x14ac:dyDescent="0.25">
      <c r="A438" s="11"/>
      <c r="B438" s="41"/>
      <c r="C438" s="10"/>
      <c r="D438" s="10"/>
      <c r="E438" s="10"/>
      <c r="F438" s="10"/>
      <c r="G438" s="10"/>
      <c r="H438" s="10"/>
      <c r="I438" s="39"/>
      <c r="J438" s="29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24.75" customHeight="1" x14ac:dyDescent="0.25">
      <c r="A439" s="11"/>
      <c r="B439" s="41"/>
      <c r="C439" s="10"/>
      <c r="D439" s="10"/>
      <c r="E439" s="10"/>
      <c r="F439" s="10"/>
      <c r="G439" s="10"/>
      <c r="H439" s="10"/>
      <c r="I439" s="39"/>
      <c r="J439" s="29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24.75" customHeight="1" x14ac:dyDescent="0.25">
      <c r="A440" s="11"/>
      <c r="B440" s="41"/>
      <c r="C440" s="10"/>
      <c r="D440" s="10"/>
      <c r="E440" s="10"/>
      <c r="F440" s="10"/>
      <c r="G440" s="10"/>
      <c r="H440" s="10"/>
      <c r="I440" s="39"/>
      <c r="J440" s="29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24.75" customHeight="1" x14ac:dyDescent="0.25">
      <c r="A441" s="11"/>
      <c r="B441" s="41"/>
      <c r="C441" s="10"/>
      <c r="D441" s="10"/>
      <c r="E441" s="10"/>
      <c r="F441" s="10"/>
      <c r="G441" s="10"/>
      <c r="H441" s="10"/>
      <c r="I441" s="39"/>
      <c r="J441" s="29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24.75" customHeight="1" x14ac:dyDescent="0.25">
      <c r="A442" s="11"/>
      <c r="B442" s="41"/>
      <c r="C442" s="10"/>
      <c r="D442" s="10"/>
      <c r="E442" s="10"/>
      <c r="F442" s="10"/>
      <c r="G442" s="10"/>
      <c r="H442" s="10"/>
      <c r="I442" s="39"/>
      <c r="J442" s="29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24.75" customHeight="1" x14ac:dyDescent="0.25">
      <c r="A443" s="11"/>
      <c r="B443" s="41"/>
      <c r="C443" s="10"/>
      <c r="D443" s="10"/>
      <c r="E443" s="10"/>
      <c r="F443" s="10"/>
      <c r="G443" s="10"/>
      <c r="H443" s="10"/>
      <c r="I443" s="39"/>
      <c r="J443" s="29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24.75" customHeight="1" x14ac:dyDescent="0.25">
      <c r="A444" s="11"/>
      <c r="B444" s="41"/>
      <c r="C444" s="10"/>
      <c r="D444" s="10"/>
      <c r="E444" s="10"/>
      <c r="F444" s="10"/>
      <c r="G444" s="10"/>
      <c r="H444" s="10"/>
      <c r="I444" s="39"/>
      <c r="J444" s="29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24.75" customHeight="1" x14ac:dyDescent="0.25">
      <c r="A445" s="11"/>
      <c r="B445" s="41"/>
      <c r="C445" s="10"/>
      <c r="D445" s="10"/>
      <c r="E445" s="10"/>
      <c r="F445" s="10"/>
      <c r="G445" s="10"/>
      <c r="H445" s="10"/>
      <c r="I445" s="39"/>
      <c r="J445" s="29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24.75" customHeight="1" x14ac:dyDescent="0.25">
      <c r="A446" s="11"/>
      <c r="B446" s="41"/>
      <c r="C446" s="10"/>
      <c r="D446" s="10"/>
      <c r="E446" s="10"/>
      <c r="F446" s="10"/>
      <c r="G446" s="10"/>
      <c r="H446" s="10"/>
      <c r="I446" s="39"/>
      <c r="J446" s="29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24.75" customHeight="1" x14ac:dyDescent="0.25">
      <c r="A447" s="11"/>
      <c r="B447" s="41"/>
      <c r="C447" s="10"/>
      <c r="D447" s="10"/>
      <c r="E447" s="10"/>
      <c r="F447" s="10"/>
      <c r="G447" s="10"/>
      <c r="H447" s="10"/>
      <c r="I447" s="39"/>
      <c r="J447" s="29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24.75" customHeight="1" x14ac:dyDescent="0.25">
      <c r="A448" s="11"/>
      <c r="B448" s="41"/>
      <c r="C448" s="10"/>
      <c r="D448" s="10"/>
      <c r="E448" s="10"/>
      <c r="F448" s="10"/>
      <c r="G448" s="10"/>
      <c r="H448" s="10"/>
      <c r="I448" s="39"/>
      <c r="J448" s="29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24.75" customHeight="1" x14ac:dyDescent="0.25">
      <c r="A449" s="11"/>
      <c r="B449" s="41"/>
      <c r="C449" s="10"/>
      <c r="D449" s="10"/>
      <c r="E449" s="10"/>
      <c r="F449" s="10"/>
      <c r="G449" s="10"/>
      <c r="H449" s="10"/>
      <c r="I449" s="39"/>
      <c r="J449" s="29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24.75" customHeight="1" x14ac:dyDescent="0.25">
      <c r="A450" s="11"/>
      <c r="B450" s="41"/>
      <c r="C450" s="10"/>
      <c r="D450" s="10"/>
      <c r="E450" s="10"/>
      <c r="F450" s="10"/>
      <c r="G450" s="10"/>
      <c r="H450" s="10"/>
      <c r="I450" s="39"/>
      <c r="J450" s="29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24.75" customHeight="1" x14ac:dyDescent="0.25">
      <c r="A451" s="11"/>
      <c r="B451" s="41"/>
      <c r="C451" s="10"/>
      <c r="D451" s="10"/>
      <c r="E451" s="10"/>
      <c r="F451" s="10"/>
      <c r="G451" s="10"/>
      <c r="H451" s="10"/>
      <c r="I451" s="39"/>
      <c r="J451" s="29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24.75" customHeight="1" x14ac:dyDescent="0.25">
      <c r="A452" s="11"/>
      <c r="B452" s="41"/>
      <c r="C452" s="10"/>
      <c r="D452" s="10"/>
      <c r="E452" s="10"/>
      <c r="F452" s="10"/>
      <c r="G452" s="10"/>
      <c r="H452" s="10"/>
      <c r="I452" s="39"/>
      <c r="J452" s="29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24.75" customHeight="1" x14ac:dyDescent="0.25">
      <c r="A453" s="11"/>
      <c r="B453" s="41"/>
      <c r="C453" s="10"/>
      <c r="D453" s="10"/>
      <c r="E453" s="10"/>
      <c r="F453" s="10"/>
      <c r="G453" s="10"/>
      <c r="H453" s="10"/>
      <c r="I453" s="39"/>
      <c r="J453" s="29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24.75" customHeight="1" x14ac:dyDescent="0.25">
      <c r="A454" s="11"/>
      <c r="B454" s="41"/>
      <c r="C454" s="10"/>
      <c r="D454" s="10"/>
      <c r="E454" s="10"/>
      <c r="F454" s="10"/>
      <c r="G454" s="10"/>
      <c r="H454" s="10"/>
      <c r="I454" s="39"/>
      <c r="J454" s="29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24.75" customHeight="1" x14ac:dyDescent="0.25">
      <c r="A455" s="11"/>
      <c r="B455" s="41"/>
      <c r="C455" s="10"/>
      <c r="D455" s="10"/>
      <c r="E455" s="10"/>
      <c r="F455" s="10"/>
      <c r="G455" s="10"/>
      <c r="H455" s="10"/>
      <c r="I455" s="39"/>
      <c r="J455" s="29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24.75" customHeight="1" x14ac:dyDescent="0.25">
      <c r="A456" s="11"/>
      <c r="B456" s="41"/>
      <c r="C456" s="10"/>
      <c r="D456" s="10"/>
      <c r="E456" s="10"/>
      <c r="F456" s="10"/>
      <c r="G456" s="10"/>
      <c r="H456" s="10"/>
      <c r="I456" s="39"/>
      <c r="J456" s="29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24.75" customHeight="1" x14ac:dyDescent="0.25">
      <c r="A457" s="11"/>
      <c r="B457" s="41"/>
      <c r="C457" s="10"/>
      <c r="D457" s="10"/>
      <c r="E457" s="10"/>
      <c r="F457" s="10"/>
      <c r="G457" s="10"/>
      <c r="H457" s="10"/>
      <c r="I457" s="39"/>
      <c r="J457" s="29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24.75" customHeight="1" x14ac:dyDescent="0.25">
      <c r="A458" s="11"/>
      <c r="B458" s="41"/>
      <c r="C458" s="10"/>
      <c r="D458" s="10"/>
      <c r="E458" s="10"/>
      <c r="F458" s="10"/>
      <c r="G458" s="10"/>
      <c r="H458" s="10"/>
      <c r="I458" s="39"/>
      <c r="J458" s="29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24.75" customHeight="1" x14ac:dyDescent="0.25">
      <c r="A459" s="11"/>
      <c r="B459" s="41"/>
      <c r="C459" s="10"/>
      <c r="D459" s="10"/>
      <c r="E459" s="10"/>
      <c r="F459" s="10"/>
      <c r="G459" s="10"/>
      <c r="H459" s="10"/>
      <c r="I459" s="39"/>
      <c r="J459" s="29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24.75" customHeight="1" x14ac:dyDescent="0.25">
      <c r="A460" s="11"/>
      <c r="B460" s="41"/>
      <c r="C460" s="10"/>
      <c r="D460" s="10"/>
      <c r="E460" s="10"/>
      <c r="F460" s="10"/>
      <c r="G460" s="10"/>
      <c r="H460" s="10"/>
      <c r="I460" s="39"/>
      <c r="J460" s="29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24.75" customHeight="1" x14ac:dyDescent="0.25">
      <c r="A461" s="11"/>
      <c r="B461" s="41"/>
      <c r="C461" s="10"/>
      <c r="D461" s="10"/>
      <c r="E461" s="10"/>
      <c r="F461" s="10"/>
      <c r="G461" s="10"/>
      <c r="H461" s="10"/>
      <c r="I461" s="39"/>
      <c r="J461" s="29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24.75" customHeight="1" x14ac:dyDescent="0.25">
      <c r="A462" s="11"/>
      <c r="B462" s="41"/>
      <c r="C462" s="10"/>
      <c r="D462" s="10"/>
      <c r="E462" s="10"/>
      <c r="F462" s="10"/>
      <c r="G462" s="10"/>
      <c r="H462" s="10"/>
      <c r="I462" s="39"/>
      <c r="J462" s="29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24.75" customHeight="1" x14ac:dyDescent="0.25">
      <c r="A463" s="11"/>
      <c r="B463" s="41"/>
      <c r="C463" s="10"/>
      <c r="D463" s="10"/>
      <c r="E463" s="10"/>
      <c r="F463" s="10"/>
      <c r="G463" s="10"/>
      <c r="H463" s="10"/>
      <c r="I463" s="39"/>
      <c r="J463" s="29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24.75" customHeight="1" x14ac:dyDescent="0.25">
      <c r="A464" s="11"/>
      <c r="B464" s="41"/>
      <c r="C464" s="10"/>
      <c r="D464" s="10"/>
      <c r="E464" s="10"/>
      <c r="F464" s="10"/>
      <c r="G464" s="10"/>
      <c r="H464" s="10"/>
      <c r="I464" s="39"/>
      <c r="J464" s="29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24.75" customHeight="1" x14ac:dyDescent="0.25">
      <c r="A465" s="11"/>
      <c r="B465" s="41"/>
      <c r="C465" s="10"/>
      <c r="D465" s="10"/>
      <c r="E465" s="10"/>
      <c r="F465" s="10"/>
      <c r="G465" s="10"/>
      <c r="H465" s="10"/>
      <c r="I465" s="39"/>
      <c r="J465" s="29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24.75" customHeight="1" x14ac:dyDescent="0.25">
      <c r="A466" s="11"/>
      <c r="B466" s="41"/>
      <c r="C466" s="10"/>
      <c r="D466" s="10"/>
      <c r="E466" s="10"/>
      <c r="F466" s="10"/>
      <c r="G466" s="10"/>
      <c r="H466" s="10"/>
      <c r="I466" s="39"/>
      <c r="J466" s="29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24.75" customHeight="1" x14ac:dyDescent="0.25">
      <c r="A467" s="11"/>
      <c r="B467" s="41"/>
      <c r="C467" s="10"/>
      <c r="D467" s="10"/>
      <c r="E467" s="10"/>
      <c r="F467" s="10"/>
      <c r="G467" s="10"/>
      <c r="H467" s="10"/>
      <c r="I467" s="39"/>
      <c r="J467" s="29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24.75" customHeight="1" x14ac:dyDescent="0.25">
      <c r="A468" s="11"/>
      <c r="B468" s="41"/>
      <c r="C468" s="10"/>
      <c r="D468" s="10"/>
      <c r="E468" s="10"/>
      <c r="F468" s="10"/>
      <c r="G468" s="10"/>
      <c r="H468" s="10"/>
      <c r="I468" s="39"/>
      <c r="J468" s="29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24.75" customHeight="1" x14ac:dyDescent="0.25">
      <c r="A469" s="11"/>
      <c r="B469" s="41"/>
      <c r="C469" s="10"/>
      <c r="D469" s="10"/>
      <c r="E469" s="10"/>
      <c r="F469" s="10"/>
      <c r="G469" s="10"/>
      <c r="H469" s="10"/>
      <c r="I469" s="39"/>
      <c r="J469" s="29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24.75" customHeight="1" x14ac:dyDescent="0.25">
      <c r="A470" s="11"/>
      <c r="B470" s="41"/>
      <c r="C470" s="10"/>
      <c r="D470" s="10"/>
      <c r="E470" s="10"/>
      <c r="F470" s="10"/>
      <c r="G470" s="10"/>
      <c r="H470" s="10"/>
      <c r="I470" s="39"/>
      <c r="J470" s="29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24.75" customHeight="1" x14ac:dyDescent="0.25">
      <c r="A471" s="11"/>
      <c r="B471" s="41"/>
      <c r="C471" s="10"/>
      <c r="D471" s="10"/>
      <c r="E471" s="10"/>
      <c r="F471" s="10"/>
      <c r="G471" s="10"/>
      <c r="H471" s="10"/>
      <c r="I471" s="39"/>
      <c r="J471" s="29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24.75" customHeight="1" x14ac:dyDescent="0.25">
      <c r="A472" s="11"/>
      <c r="B472" s="41"/>
      <c r="C472" s="10"/>
      <c r="D472" s="10"/>
      <c r="E472" s="10"/>
      <c r="F472" s="10"/>
      <c r="G472" s="10"/>
      <c r="H472" s="10"/>
      <c r="I472" s="39"/>
      <c r="J472" s="29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24.75" customHeight="1" x14ac:dyDescent="0.25">
      <c r="A473" s="11"/>
      <c r="B473" s="41"/>
      <c r="C473" s="10"/>
      <c r="D473" s="10"/>
      <c r="E473" s="10"/>
      <c r="F473" s="10"/>
      <c r="G473" s="10"/>
      <c r="H473" s="10"/>
      <c r="I473" s="39"/>
      <c r="J473" s="29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24.75" customHeight="1" x14ac:dyDescent="0.25">
      <c r="A474" s="11"/>
      <c r="B474" s="41"/>
      <c r="C474" s="10"/>
      <c r="D474" s="10"/>
      <c r="E474" s="10"/>
      <c r="F474" s="10"/>
      <c r="G474" s="10"/>
      <c r="H474" s="10"/>
      <c r="I474" s="39"/>
      <c r="J474" s="29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24.75" customHeight="1" x14ac:dyDescent="0.25">
      <c r="A475" s="11"/>
      <c r="B475" s="41"/>
      <c r="C475" s="10"/>
      <c r="D475" s="10"/>
      <c r="E475" s="10"/>
      <c r="F475" s="10"/>
      <c r="G475" s="10"/>
      <c r="H475" s="10"/>
      <c r="I475" s="39"/>
      <c r="J475" s="29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24.75" customHeight="1" x14ac:dyDescent="0.25">
      <c r="A476" s="11"/>
      <c r="B476" s="41"/>
      <c r="C476" s="10"/>
      <c r="D476" s="10"/>
      <c r="E476" s="10"/>
      <c r="F476" s="10"/>
      <c r="G476" s="10"/>
      <c r="H476" s="10"/>
      <c r="I476" s="39"/>
      <c r="J476" s="29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24.75" customHeight="1" x14ac:dyDescent="0.25">
      <c r="A477" s="11"/>
      <c r="B477" s="41"/>
      <c r="C477" s="10"/>
      <c r="D477" s="10"/>
      <c r="E477" s="10"/>
      <c r="F477" s="10"/>
      <c r="G477" s="10"/>
      <c r="H477" s="10"/>
      <c r="I477" s="39"/>
      <c r="J477" s="29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24.75" customHeight="1" x14ac:dyDescent="0.25">
      <c r="A478" s="11"/>
      <c r="B478" s="41"/>
      <c r="C478" s="10"/>
      <c r="D478" s="10"/>
      <c r="E478" s="10"/>
      <c r="F478" s="10"/>
      <c r="G478" s="10"/>
      <c r="H478" s="10"/>
      <c r="I478" s="39"/>
      <c r="J478" s="29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24.75" customHeight="1" x14ac:dyDescent="0.25">
      <c r="A479" s="11"/>
      <c r="B479" s="41"/>
      <c r="C479" s="10"/>
      <c r="D479" s="10"/>
      <c r="E479" s="10"/>
      <c r="F479" s="10"/>
      <c r="G479" s="10"/>
      <c r="H479" s="10"/>
      <c r="I479" s="39"/>
      <c r="J479" s="29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24.75" customHeight="1" x14ac:dyDescent="0.25">
      <c r="A480" s="11"/>
      <c r="B480" s="41"/>
      <c r="C480" s="10"/>
      <c r="D480" s="10"/>
      <c r="E480" s="10"/>
      <c r="F480" s="10"/>
      <c r="G480" s="10"/>
      <c r="H480" s="10"/>
      <c r="I480" s="39"/>
      <c r="J480" s="29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24.75" customHeight="1" x14ac:dyDescent="0.25">
      <c r="A481" s="11"/>
      <c r="B481" s="41"/>
      <c r="C481" s="10"/>
      <c r="D481" s="10"/>
      <c r="E481" s="10"/>
      <c r="F481" s="10"/>
      <c r="G481" s="10"/>
      <c r="H481" s="10"/>
      <c r="I481" s="39"/>
      <c r="J481" s="29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24.75" customHeight="1" x14ac:dyDescent="0.25">
      <c r="A482" s="11"/>
      <c r="B482" s="41"/>
      <c r="C482" s="10"/>
      <c r="D482" s="10"/>
      <c r="E482" s="10"/>
      <c r="F482" s="10"/>
      <c r="G482" s="10"/>
      <c r="H482" s="10"/>
      <c r="I482" s="39"/>
      <c r="J482" s="29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24.75" customHeight="1" x14ac:dyDescent="0.25">
      <c r="A483" s="11"/>
      <c r="B483" s="41"/>
      <c r="C483" s="10"/>
      <c r="D483" s="10"/>
      <c r="E483" s="10"/>
      <c r="F483" s="10"/>
      <c r="G483" s="10"/>
      <c r="H483" s="10"/>
      <c r="I483" s="39"/>
      <c r="J483" s="29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24.75" customHeight="1" x14ac:dyDescent="0.25">
      <c r="A484" s="11"/>
      <c r="B484" s="41"/>
      <c r="C484" s="10"/>
      <c r="D484" s="10"/>
      <c r="E484" s="10"/>
      <c r="F484" s="10"/>
      <c r="G484" s="10"/>
      <c r="H484" s="10"/>
      <c r="I484" s="39"/>
      <c r="J484" s="29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24.75" customHeight="1" x14ac:dyDescent="0.25">
      <c r="A485" s="11"/>
      <c r="B485" s="41"/>
      <c r="C485" s="10"/>
      <c r="D485" s="10"/>
      <c r="E485" s="10"/>
      <c r="F485" s="10"/>
      <c r="G485" s="10"/>
      <c r="H485" s="10"/>
      <c r="I485" s="39"/>
      <c r="J485" s="29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24.75" customHeight="1" x14ac:dyDescent="0.25">
      <c r="A486" s="11"/>
      <c r="B486" s="41"/>
      <c r="C486" s="10"/>
      <c r="D486" s="10"/>
      <c r="E486" s="10"/>
      <c r="F486" s="10"/>
      <c r="G486" s="10"/>
      <c r="H486" s="10"/>
      <c r="I486" s="39"/>
      <c r="J486" s="29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24.75" customHeight="1" x14ac:dyDescent="0.25">
      <c r="A487" s="11"/>
      <c r="B487" s="41"/>
      <c r="C487" s="10"/>
      <c r="D487" s="10"/>
      <c r="E487" s="10"/>
      <c r="F487" s="10"/>
      <c r="G487" s="10"/>
      <c r="H487" s="10"/>
      <c r="I487" s="39"/>
      <c r="J487" s="29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24.75" customHeight="1" x14ac:dyDescent="0.25">
      <c r="A488" s="11"/>
      <c r="B488" s="41"/>
      <c r="C488" s="10"/>
      <c r="D488" s="10"/>
      <c r="E488" s="10"/>
      <c r="F488" s="10"/>
      <c r="G488" s="10"/>
      <c r="H488" s="10"/>
      <c r="I488" s="39"/>
      <c r="J488" s="29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24.75" customHeight="1" x14ac:dyDescent="0.25">
      <c r="A489" s="11"/>
      <c r="B489" s="41"/>
      <c r="C489" s="10"/>
      <c r="D489" s="10"/>
      <c r="E489" s="10"/>
      <c r="F489" s="10"/>
      <c r="G489" s="10"/>
      <c r="H489" s="10"/>
      <c r="I489" s="39"/>
      <c r="J489" s="29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24.75" customHeight="1" x14ac:dyDescent="0.25">
      <c r="A490" s="11"/>
      <c r="B490" s="41"/>
      <c r="C490" s="10"/>
      <c r="D490" s="10"/>
      <c r="E490" s="10"/>
      <c r="F490" s="10"/>
      <c r="G490" s="10"/>
      <c r="H490" s="10"/>
      <c r="I490" s="39"/>
      <c r="J490" s="29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24.75" customHeight="1" x14ac:dyDescent="0.25">
      <c r="A491" s="11"/>
      <c r="B491" s="41"/>
      <c r="C491" s="10"/>
      <c r="D491" s="10"/>
      <c r="E491" s="10"/>
      <c r="F491" s="10"/>
      <c r="G491" s="10"/>
      <c r="H491" s="10"/>
      <c r="I491" s="39"/>
      <c r="J491" s="29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24.75" customHeight="1" x14ac:dyDescent="0.25">
      <c r="A492" s="11"/>
      <c r="B492" s="41"/>
      <c r="C492" s="10"/>
      <c r="D492" s="10"/>
      <c r="E492" s="10"/>
      <c r="F492" s="10"/>
      <c r="G492" s="10"/>
      <c r="H492" s="10"/>
      <c r="I492" s="39"/>
      <c r="J492" s="29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24.75" customHeight="1" x14ac:dyDescent="0.25">
      <c r="A493" s="11"/>
      <c r="B493" s="41"/>
      <c r="C493" s="10"/>
      <c r="D493" s="10"/>
      <c r="E493" s="10"/>
      <c r="F493" s="10"/>
      <c r="G493" s="10"/>
      <c r="H493" s="10"/>
      <c r="I493" s="39"/>
      <c r="J493" s="29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24.75" customHeight="1" x14ac:dyDescent="0.25">
      <c r="A494" s="11"/>
      <c r="B494" s="41"/>
      <c r="C494" s="10"/>
      <c r="D494" s="10"/>
      <c r="E494" s="10"/>
      <c r="F494" s="10"/>
      <c r="G494" s="10"/>
      <c r="H494" s="10"/>
      <c r="I494" s="39"/>
      <c r="J494" s="29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24.75" customHeight="1" x14ac:dyDescent="0.25">
      <c r="A495" s="11"/>
      <c r="B495" s="41"/>
      <c r="C495" s="10"/>
      <c r="D495" s="10"/>
      <c r="E495" s="10"/>
      <c r="F495" s="10"/>
      <c r="G495" s="10"/>
      <c r="H495" s="10"/>
      <c r="I495" s="39"/>
      <c r="J495" s="29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24.75" customHeight="1" x14ac:dyDescent="0.25">
      <c r="A496" s="11"/>
      <c r="B496" s="41"/>
      <c r="C496" s="10"/>
      <c r="D496" s="10"/>
      <c r="E496" s="10"/>
      <c r="F496" s="10"/>
      <c r="G496" s="10"/>
      <c r="H496" s="10"/>
      <c r="I496" s="39"/>
      <c r="J496" s="29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24.75" customHeight="1" x14ac:dyDescent="0.25">
      <c r="A497" s="11"/>
      <c r="B497" s="41"/>
      <c r="C497" s="10"/>
      <c r="D497" s="10"/>
      <c r="E497" s="10"/>
      <c r="F497" s="10"/>
      <c r="G497" s="10"/>
      <c r="H497" s="10"/>
      <c r="I497" s="39"/>
      <c r="J497" s="29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24.75" customHeight="1" x14ac:dyDescent="0.25">
      <c r="A498" s="11"/>
      <c r="B498" s="41"/>
      <c r="C498" s="10"/>
      <c r="D498" s="10"/>
      <c r="E498" s="10"/>
      <c r="F498" s="10"/>
      <c r="G498" s="10"/>
      <c r="H498" s="10"/>
      <c r="I498" s="39"/>
      <c r="J498" s="29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24.75" customHeight="1" x14ac:dyDescent="0.25">
      <c r="A499" s="11"/>
      <c r="B499" s="41"/>
      <c r="C499" s="10"/>
      <c r="D499" s="10"/>
      <c r="E499" s="10"/>
      <c r="F499" s="10"/>
      <c r="G499" s="10"/>
      <c r="H499" s="10"/>
      <c r="I499" s="39"/>
      <c r="J499" s="29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24.75" customHeight="1" x14ac:dyDescent="0.25">
      <c r="A500" s="11"/>
      <c r="B500" s="41"/>
      <c r="C500" s="10"/>
      <c r="D500" s="10"/>
      <c r="E500" s="10"/>
      <c r="F500" s="10"/>
      <c r="G500" s="10"/>
      <c r="H500" s="10"/>
      <c r="I500" s="39"/>
      <c r="J500" s="29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24.75" customHeight="1" x14ac:dyDescent="0.25">
      <c r="A501" s="11"/>
      <c r="B501" s="41"/>
      <c r="C501" s="10"/>
      <c r="D501" s="10"/>
      <c r="E501" s="10"/>
      <c r="F501" s="10"/>
      <c r="G501" s="10"/>
      <c r="H501" s="10"/>
      <c r="I501" s="39"/>
      <c r="J501" s="29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24.75" customHeight="1" x14ac:dyDescent="0.25">
      <c r="A502" s="11"/>
      <c r="B502" s="41"/>
      <c r="C502" s="10"/>
      <c r="D502" s="10"/>
      <c r="E502" s="10"/>
      <c r="F502" s="10"/>
      <c r="G502" s="10"/>
      <c r="H502" s="10"/>
      <c r="I502" s="39"/>
      <c r="J502" s="29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24.75" customHeight="1" x14ac:dyDescent="0.25">
      <c r="A503" s="11"/>
      <c r="B503" s="41"/>
      <c r="C503" s="10"/>
      <c r="D503" s="10"/>
      <c r="E503" s="10"/>
      <c r="F503" s="10"/>
      <c r="G503" s="10"/>
      <c r="H503" s="10"/>
      <c r="I503" s="39"/>
      <c r="J503" s="29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24.75" customHeight="1" x14ac:dyDescent="0.25">
      <c r="A504" s="11"/>
      <c r="B504" s="41"/>
      <c r="C504" s="10"/>
      <c r="D504" s="10"/>
      <c r="E504" s="10"/>
      <c r="F504" s="10"/>
      <c r="G504" s="10"/>
      <c r="H504" s="10"/>
      <c r="I504" s="39"/>
      <c r="J504" s="29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24.75" customHeight="1" x14ac:dyDescent="0.25">
      <c r="A505" s="11"/>
      <c r="B505" s="41"/>
      <c r="C505" s="10"/>
      <c r="D505" s="10"/>
      <c r="E505" s="10"/>
      <c r="F505" s="10"/>
      <c r="G505" s="10"/>
      <c r="H505" s="10"/>
      <c r="I505" s="39"/>
      <c r="J505" s="29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24.75" customHeight="1" x14ac:dyDescent="0.25">
      <c r="A506" s="11"/>
      <c r="B506" s="41"/>
      <c r="C506" s="10"/>
      <c r="D506" s="10"/>
      <c r="E506" s="10"/>
      <c r="F506" s="10"/>
      <c r="G506" s="10"/>
      <c r="H506" s="10"/>
      <c r="I506" s="39"/>
      <c r="J506" s="29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24.75" customHeight="1" x14ac:dyDescent="0.25">
      <c r="A507" s="11"/>
      <c r="B507" s="41"/>
      <c r="C507" s="10"/>
      <c r="D507" s="10"/>
      <c r="E507" s="10"/>
      <c r="F507" s="10"/>
      <c r="G507" s="10"/>
      <c r="H507" s="10"/>
      <c r="I507" s="39"/>
      <c r="J507" s="29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24.75" customHeight="1" x14ac:dyDescent="0.25">
      <c r="A508" s="11"/>
      <c r="B508" s="41"/>
      <c r="C508" s="10"/>
      <c r="D508" s="10"/>
      <c r="E508" s="10"/>
      <c r="F508" s="10"/>
      <c r="G508" s="10"/>
      <c r="H508" s="10"/>
      <c r="I508" s="39"/>
      <c r="J508" s="29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24.75" customHeight="1" x14ac:dyDescent="0.25">
      <c r="A509" s="11"/>
      <c r="B509" s="41"/>
      <c r="C509" s="10"/>
      <c r="D509" s="10"/>
      <c r="E509" s="10"/>
      <c r="F509" s="10"/>
      <c r="G509" s="10"/>
      <c r="H509" s="10"/>
      <c r="I509" s="39"/>
      <c r="J509" s="29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24.75" customHeight="1" x14ac:dyDescent="0.25">
      <c r="A510" s="11"/>
      <c r="B510" s="41"/>
      <c r="C510" s="10"/>
      <c r="D510" s="10"/>
      <c r="E510" s="10"/>
      <c r="F510" s="10"/>
      <c r="G510" s="10"/>
      <c r="H510" s="10"/>
      <c r="I510" s="39"/>
      <c r="J510" s="29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24.75" customHeight="1" x14ac:dyDescent="0.25">
      <c r="A511" s="11"/>
      <c r="B511" s="41"/>
      <c r="C511" s="10"/>
      <c r="D511" s="10"/>
      <c r="E511" s="10"/>
      <c r="F511" s="10"/>
      <c r="G511" s="10"/>
      <c r="H511" s="10"/>
      <c r="I511" s="39"/>
      <c r="J511" s="29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24.75" customHeight="1" x14ac:dyDescent="0.25">
      <c r="A512" s="11"/>
      <c r="B512" s="41"/>
      <c r="C512" s="10"/>
      <c r="D512" s="10"/>
      <c r="E512" s="10"/>
      <c r="F512" s="10"/>
      <c r="G512" s="10"/>
      <c r="H512" s="10"/>
      <c r="I512" s="39"/>
      <c r="J512" s="29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24.75" customHeight="1" x14ac:dyDescent="0.25">
      <c r="A513" s="11"/>
      <c r="B513" s="41"/>
      <c r="C513" s="10"/>
      <c r="D513" s="10"/>
      <c r="E513" s="10"/>
      <c r="F513" s="10"/>
      <c r="G513" s="10"/>
      <c r="H513" s="10"/>
      <c r="I513" s="39"/>
      <c r="J513" s="29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24.75" customHeight="1" x14ac:dyDescent="0.25">
      <c r="A514" s="11"/>
      <c r="B514" s="41"/>
      <c r="C514" s="10"/>
      <c r="D514" s="10"/>
      <c r="E514" s="10"/>
      <c r="F514" s="10"/>
      <c r="G514" s="10"/>
      <c r="H514" s="10"/>
      <c r="I514" s="39"/>
      <c r="J514" s="29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24.75" customHeight="1" x14ac:dyDescent="0.25">
      <c r="A515" s="11"/>
      <c r="B515" s="41"/>
      <c r="C515" s="10"/>
      <c r="D515" s="10"/>
      <c r="E515" s="10"/>
      <c r="F515" s="10"/>
      <c r="G515" s="10"/>
      <c r="H515" s="10"/>
      <c r="I515" s="39"/>
      <c r="J515" s="29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24.75" customHeight="1" x14ac:dyDescent="0.25">
      <c r="A516" s="11"/>
      <c r="B516" s="41"/>
      <c r="C516" s="10"/>
      <c r="D516" s="10"/>
      <c r="E516" s="10"/>
      <c r="F516" s="10"/>
      <c r="G516" s="10"/>
      <c r="H516" s="10"/>
      <c r="I516" s="39"/>
      <c r="J516" s="29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24.75" customHeight="1" x14ac:dyDescent="0.25">
      <c r="A517" s="11"/>
      <c r="B517" s="41"/>
      <c r="C517" s="10"/>
      <c r="D517" s="10"/>
      <c r="E517" s="10"/>
      <c r="F517" s="10"/>
      <c r="G517" s="10"/>
      <c r="H517" s="10"/>
      <c r="I517" s="39"/>
      <c r="J517" s="29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24.75" customHeight="1" x14ac:dyDescent="0.25">
      <c r="A518" s="11"/>
      <c r="B518" s="41"/>
      <c r="C518" s="10"/>
      <c r="D518" s="10"/>
      <c r="E518" s="10"/>
      <c r="F518" s="10"/>
      <c r="G518" s="10"/>
      <c r="H518" s="10"/>
      <c r="I518" s="39"/>
      <c r="J518" s="29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24.75" customHeight="1" x14ac:dyDescent="0.25">
      <c r="A519" s="11"/>
      <c r="B519" s="41"/>
      <c r="C519" s="10"/>
      <c r="D519" s="10"/>
      <c r="E519" s="10"/>
      <c r="F519" s="10"/>
      <c r="G519" s="10"/>
      <c r="H519" s="10"/>
      <c r="I519" s="39"/>
      <c r="J519" s="29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24.75" customHeight="1" x14ac:dyDescent="0.25">
      <c r="A520" s="11"/>
      <c r="B520" s="41"/>
      <c r="C520" s="10"/>
      <c r="D520" s="10"/>
      <c r="E520" s="10"/>
      <c r="F520" s="10"/>
      <c r="G520" s="10"/>
      <c r="H520" s="10"/>
      <c r="I520" s="39"/>
      <c r="J520" s="29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24.75" customHeight="1" x14ac:dyDescent="0.25">
      <c r="A521" s="11"/>
      <c r="B521" s="41"/>
      <c r="C521" s="10"/>
      <c r="D521" s="10"/>
      <c r="E521" s="10"/>
      <c r="F521" s="10"/>
      <c r="G521" s="10"/>
      <c r="H521" s="10"/>
      <c r="I521" s="39"/>
      <c r="J521" s="29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24.75" customHeight="1" x14ac:dyDescent="0.25">
      <c r="A522" s="11"/>
      <c r="B522" s="41"/>
      <c r="C522" s="10"/>
      <c r="D522" s="10"/>
      <c r="E522" s="10"/>
      <c r="F522" s="10"/>
      <c r="G522" s="10"/>
      <c r="H522" s="10"/>
      <c r="I522" s="39"/>
      <c r="J522" s="29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24.75" customHeight="1" x14ac:dyDescent="0.25">
      <c r="A523" s="11"/>
      <c r="B523" s="41"/>
      <c r="C523" s="10"/>
      <c r="D523" s="10"/>
      <c r="E523" s="10"/>
      <c r="F523" s="10"/>
      <c r="G523" s="10"/>
      <c r="H523" s="10"/>
      <c r="I523" s="39"/>
      <c r="J523" s="29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24.75" customHeight="1" x14ac:dyDescent="0.25">
      <c r="A524" s="11"/>
      <c r="B524" s="41"/>
      <c r="C524" s="10"/>
      <c r="D524" s="10"/>
      <c r="E524" s="10"/>
      <c r="F524" s="10"/>
      <c r="G524" s="10"/>
      <c r="H524" s="10"/>
      <c r="I524" s="39"/>
      <c r="J524" s="29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24.75" customHeight="1" x14ac:dyDescent="0.25">
      <c r="A525" s="11"/>
      <c r="B525" s="41"/>
      <c r="C525" s="10"/>
      <c r="D525" s="10"/>
      <c r="E525" s="10"/>
      <c r="F525" s="10"/>
      <c r="G525" s="10"/>
      <c r="H525" s="10"/>
      <c r="I525" s="39"/>
      <c r="J525" s="29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24.75" customHeight="1" x14ac:dyDescent="0.25">
      <c r="A526" s="11"/>
      <c r="B526" s="41"/>
      <c r="C526" s="10"/>
      <c r="D526" s="10"/>
      <c r="E526" s="10"/>
      <c r="F526" s="10"/>
      <c r="G526" s="10"/>
      <c r="H526" s="10"/>
      <c r="I526" s="39"/>
      <c r="J526" s="29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24.75" customHeight="1" x14ac:dyDescent="0.25">
      <c r="A527" s="11"/>
      <c r="B527" s="41"/>
      <c r="C527" s="10"/>
      <c r="D527" s="10"/>
      <c r="E527" s="10"/>
      <c r="F527" s="10"/>
      <c r="G527" s="10"/>
      <c r="H527" s="10"/>
      <c r="I527" s="39"/>
      <c r="J527" s="29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24.75" customHeight="1" x14ac:dyDescent="0.25">
      <c r="A528" s="11"/>
      <c r="B528" s="41"/>
      <c r="C528" s="10"/>
      <c r="D528" s="10"/>
      <c r="E528" s="10"/>
      <c r="F528" s="10"/>
      <c r="G528" s="10"/>
      <c r="H528" s="10"/>
      <c r="I528" s="39"/>
      <c r="J528" s="29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24.75" customHeight="1" x14ac:dyDescent="0.25">
      <c r="A529" s="11"/>
      <c r="B529" s="41"/>
      <c r="C529" s="10"/>
      <c r="D529" s="10"/>
      <c r="E529" s="10"/>
      <c r="F529" s="10"/>
      <c r="G529" s="10"/>
      <c r="H529" s="10"/>
      <c r="I529" s="39"/>
      <c r="J529" s="29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24.75" customHeight="1" x14ac:dyDescent="0.25">
      <c r="A530" s="11"/>
      <c r="B530" s="41"/>
      <c r="C530" s="10"/>
      <c r="D530" s="10"/>
      <c r="E530" s="10"/>
      <c r="F530" s="10"/>
      <c r="G530" s="10"/>
      <c r="H530" s="10"/>
      <c r="I530" s="39"/>
      <c r="J530" s="29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24.75" customHeight="1" x14ac:dyDescent="0.25">
      <c r="A531" s="11"/>
      <c r="B531" s="41"/>
      <c r="C531" s="10"/>
      <c r="D531" s="10"/>
      <c r="E531" s="10"/>
      <c r="F531" s="10"/>
      <c r="G531" s="10"/>
      <c r="H531" s="10"/>
      <c r="I531" s="39"/>
      <c r="J531" s="29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24.75" customHeight="1" x14ac:dyDescent="0.25">
      <c r="A532" s="11"/>
      <c r="B532" s="41"/>
      <c r="C532" s="10"/>
      <c r="D532" s="10"/>
      <c r="E532" s="10"/>
      <c r="F532" s="10"/>
      <c r="G532" s="10"/>
      <c r="H532" s="10"/>
      <c r="I532" s="39"/>
      <c r="J532" s="29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24.75" customHeight="1" x14ac:dyDescent="0.25">
      <c r="A533" s="11"/>
      <c r="B533" s="41"/>
      <c r="C533" s="10"/>
      <c r="D533" s="10"/>
      <c r="E533" s="10"/>
      <c r="F533" s="10"/>
      <c r="G533" s="10"/>
      <c r="H533" s="10"/>
      <c r="I533" s="39"/>
      <c r="J533" s="29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24.75" customHeight="1" x14ac:dyDescent="0.25">
      <c r="A534" s="11"/>
      <c r="B534" s="41"/>
      <c r="C534" s="10"/>
      <c r="D534" s="10"/>
      <c r="E534" s="10"/>
      <c r="F534" s="10"/>
      <c r="G534" s="10"/>
      <c r="H534" s="10"/>
      <c r="I534" s="39"/>
      <c r="J534" s="29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24.75" customHeight="1" x14ac:dyDescent="0.25">
      <c r="A535" s="11"/>
      <c r="B535" s="41"/>
      <c r="C535" s="10"/>
      <c r="D535" s="10"/>
      <c r="E535" s="10"/>
      <c r="F535" s="10"/>
      <c r="G535" s="10"/>
      <c r="H535" s="10"/>
      <c r="I535" s="39"/>
      <c r="J535" s="29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24.75" customHeight="1" x14ac:dyDescent="0.25">
      <c r="A536" s="11"/>
      <c r="B536" s="41"/>
      <c r="C536" s="10"/>
      <c r="D536" s="10"/>
      <c r="E536" s="10"/>
      <c r="F536" s="10"/>
      <c r="G536" s="10"/>
      <c r="H536" s="10"/>
      <c r="I536" s="39"/>
      <c r="J536" s="29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24.75" customHeight="1" x14ac:dyDescent="0.25">
      <c r="A537" s="11"/>
      <c r="B537" s="41"/>
      <c r="C537" s="10"/>
      <c r="D537" s="10"/>
      <c r="E537" s="10"/>
      <c r="F537" s="10"/>
      <c r="G537" s="10"/>
      <c r="H537" s="10"/>
      <c r="I537" s="39"/>
      <c r="J537" s="29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24.75" customHeight="1" x14ac:dyDescent="0.25">
      <c r="A538" s="11"/>
      <c r="B538" s="41"/>
      <c r="C538" s="10"/>
      <c r="D538" s="10"/>
      <c r="E538" s="10"/>
      <c r="F538" s="10"/>
      <c r="G538" s="10"/>
      <c r="H538" s="10"/>
      <c r="I538" s="39"/>
      <c r="J538" s="29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24.75" customHeight="1" x14ac:dyDescent="0.25">
      <c r="A539" s="11"/>
      <c r="B539" s="41"/>
      <c r="C539" s="10"/>
      <c r="D539" s="10"/>
      <c r="E539" s="10"/>
      <c r="F539" s="10"/>
      <c r="G539" s="10"/>
      <c r="H539" s="10"/>
      <c r="I539" s="39"/>
      <c r="J539" s="29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24.75" customHeight="1" x14ac:dyDescent="0.25">
      <c r="A540" s="11"/>
      <c r="B540" s="41"/>
      <c r="C540" s="10"/>
      <c r="D540" s="10"/>
      <c r="E540" s="10"/>
      <c r="F540" s="10"/>
      <c r="G540" s="10"/>
      <c r="H540" s="10"/>
      <c r="I540" s="39"/>
      <c r="J540" s="29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24.75" customHeight="1" x14ac:dyDescent="0.25">
      <c r="A541" s="11"/>
      <c r="B541" s="41"/>
      <c r="C541" s="10"/>
      <c r="D541" s="10"/>
      <c r="E541" s="10"/>
      <c r="F541" s="10"/>
      <c r="G541" s="10"/>
      <c r="H541" s="10"/>
      <c r="I541" s="39"/>
      <c r="J541" s="29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24.75" customHeight="1" x14ac:dyDescent="0.25">
      <c r="A542" s="11"/>
      <c r="B542" s="41"/>
      <c r="C542" s="10"/>
      <c r="D542" s="10"/>
      <c r="E542" s="10"/>
      <c r="F542" s="10"/>
      <c r="G542" s="10"/>
      <c r="H542" s="10"/>
      <c r="I542" s="39"/>
      <c r="J542" s="29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24.75" customHeight="1" x14ac:dyDescent="0.25">
      <c r="A543" s="11"/>
      <c r="B543" s="41"/>
      <c r="C543" s="10"/>
      <c r="D543" s="10"/>
      <c r="E543" s="10"/>
      <c r="F543" s="10"/>
      <c r="G543" s="10"/>
      <c r="H543" s="10"/>
      <c r="I543" s="39"/>
      <c r="J543" s="29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24.75" customHeight="1" x14ac:dyDescent="0.25">
      <c r="A544" s="11"/>
      <c r="B544" s="41"/>
      <c r="C544" s="10"/>
      <c r="D544" s="10"/>
      <c r="E544" s="10"/>
      <c r="F544" s="10"/>
      <c r="G544" s="10"/>
      <c r="H544" s="10"/>
      <c r="I544" s="39"/>
      <c r="J544" s="29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24.75" customHeight="1" x14ac:dyDescent="0.25">
      <c r="A545" s="11"/>
      <c r="B545" s="41"/>
      <c r="C545" s="10"/>
      <c r="D545" s="10"/>
      <c r="E545" s="10"/>
      <c r="F545" s="10"/>
      <c r="G545" s="10"/>
      <c r="H545" s="10"/>
      <c r="I545" s="39"/>
      <c r="J545" s="29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24.75" customHeight="1" x14ac:dyDescent="0.25">
      <c r="A546" s="11"/>
      <c r="B546" s="41"/>
      <c r="C546" s="10"/>
      <c r="D546" s="10"/>
      <c r="E546" s="10"/>
      <c r="F546" s="10"/>
      <c r="G546" s="10"/>
      <c r="H546" s="10"/>
      <c r="I546" s="39"/>
      <c r="J546" s="29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24.75" customHeight="1" x14ac:dyDescent="0.25">
      <c r="A547" s="11"/>
      <c r="B547" s="41"/>
      <c r="C547" s="10"/>
      <c r="D547" s="10"/>
      <c r="E547" s="10"/>
      <c r="F547" s="10"/>
      <c r="G547" s="10"/>
      <c r="H547" s="10"/>
      <c r="I547" s="39"/>
      <c r="J547" s="29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24.75" customHeight="1" x14ac:dyDescent="0.25">
      <c r="A548" s="11"/>
      <c r="B548" s="41"/>
      <c r="C548" s="10"/>
      <c r="D548" s="10"/>
      <c r="E548" s="10"/>
      <c r="F548" s="10"/>
      <c r="G548" s="10"/>
      <c r="H548" s="10"/>
      <c r="I548" s="39"/>
      <c r="J548" s="29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24.75" customHeight="1" x14ac:dyDescent="0.25">
      <c r="A549" s="11"/>
      <c r="B549" s="41"/>
      <c r="C549" s="10"/>
      <c r="D549" s="10"/>
      <c r="E549" s="10"/>
      <c r="F549" s="10"/>
      <c r="G549" s="10"/>
      <c r="H549" s="10"/>
      <c r="I549" s="39"/>
      <c r="J549" s="29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24.75" customHeight="1" x14ac:dyDescent="0.25">
      <c r="A550" s="11"/>
      <c r="B550" s="41"/>
      <c r="C550" s="10"/>
      <c r="D550" s="10"/>
      <c r="E550" s="10"/>
      <c r="F550" s="10"/>
      <c r="G550" s="10"/>
      <c r="H550" s="10"/>
      <c r="I550" s="39"/>
      <c r="J550" s="29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24.75" customHeight="1" x14ac:dyDescent="0.25">
      <c r="A551" s="11"/>
      <c r="B551" s="41"/>
      <c r="C551" s="10"/>
      <c r="D551" s="10"/>
      <c r="E551" s="10"/>
      <c r="F551" s="10"/>
      <c r="G551" s="10"/>
      <c r="H551" s="10"/>
      <c r="I551" s="39"/>
      <c r="J551" s="29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24.75" customHeight="1" x14ac:dyDescent="0.25">
      <c r="A552" s="11"/>
      <c r="B552" s="41"/>
      <c r="C552" s="10"/>
      <c r="D552" s="10"/>
      <c r="E552" s="10"/>
      <c r="F552" s="10"/>
      <c r="G552" s="10"/>
      <c r="H552" s="10"/>
      <c r="I552" s="39"/>
      <c r="J552" s="29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24.75" customHeight="1" x14ac:dyDescent="0.25">
      <c r="A553" s="11"/>
      <c r="B553" s="41"/>
      <c r="C553" s="10"/>
      <c r="D553" s="10"/>
      <c r="E553" s="10"/>
      <c r="F553" s="10"/>
      <c r="G553" s="10"/>
      <c r="H553" s="10"/>
      <c r="I553" s="39"/>
      <c r="J553" s="29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24.75" customHeight="1" x14ac:dyDescent="0.25">
      <c r="A554" s="11"/>
      <c r="B554" s="41"/>
      <c r="C554" s="10"/>
      <c r="D554" s="10"/>
      <c r="E554" s="10"/>
      <c r="F554" s="10"/>
      <c r="G554" s="10"/>
      <c r="H554" s="10"/>
      <c r="I554" s="39"/>
      <c r="J554" s="29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24.75" customHeight="1" x14ac:dyDescent="0.25">
      <c r="A555" s="11"/>
      <c r="B555" s="41"/>
      <c r="C555" s="10"/>
      <c r="D555" s="10"/>
      <c r="E555" s="10"/>
      <c r="F555" s="10"/>
      <c r="G555" s="10"/>
      <c r="H555" s="10"/>
      <c r="I555" s="39"/>
      <c r="J555" s="29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24.75" customHeight="1" x14ac:dyDescent="0.25">
      <c r="A556" s="11"/>
      <c r="B556" s="41"/>
      <c r="C556" s="10"/>
      <c r="D556" s="10"/>
      <c r="E556" s="10"/>
      <c r="F556" s="10"/>
      <c r="G556" s="10"/>
      <c r="H556" s="10"/>
      <c r="I556" s="39"/>
      <c r="J556" s="29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24.75" customHeight="1" x14ac:dyDescent="0.25">
      <c r="A557" s="11"/>
      <c r="B557" s="41"/>
      <c r="C557" s="10"/>
      <c r="D557" s="10"/>
      <c r="E557" s="10"/>
      <c r="F557" s="10"/>
      <c r="G557" s="10"/>
      <c r="H557" s="10"/>
      <c r="I557" s="39"/>
      <c r="J557" s="29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24.75" customHeight="1" x14ac:dyDescent="0.25">
      <c r="A558" s="11"/>
      <c r="B558" s="41"/>
      <c r="C558" s="10"/>
      <c r="D558" s="10"/>
      <c r="E558" s="10"/>
      <c r="F558" s="10"/>
      <c r="G558" s="10"/>
      <c r="H558" s="10"/>
      <c r="I558" s="39"/>
      <c r="J558" s="29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24.75" customHeight="1" x14ac:dyDescent="0.25">
      <c r="A559" s="11"/>
      <c r="B559" s="41"/>
      <c r="C559" s="10"/>
      <c r="D559" s="10"/>
      <c r="E559" s="10"/>
      <c r="F559" s="10"/>
      <c r="G559" s="10"/>
      <c r="H559" s="10"/>
      <c r="I559" s="39"/>
      <c r="J559" s="29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24.75" customHeight="1" x14ac:dyDescent="0.25">
      <c r="A560" s="11"/>
      <c r="B560" s="41"/>
      <c r="C560" s="10"/>
      <c r="D560" s="10"/>
      <c r="E560" s="10"/>
      <c r="F560" s="10"/>
      <c r="G560" s="10"/>
      <c r="H560" s="10"/>
      <c r="I560" s="39"/>
      <c r="J560" s="29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24.75" customHeight="1" x14ac:dyDescent="0.25">
      <c r="A561" s="11"/>
      <c r="B561" s="41"/>
      <c r="C561" s="10"/>
      <c r="D561" s="10"/>
      <c r="E561" s="10"/>
      <c r="F561" s="10"/>
      <c r="G561" s="10"/>
      <c r="H561" s="10"/>
      <c r="I561" s="39"/>
      <c r="J561" s="29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24.75" customHeight="1" x14ac:dyDescent="0.25">
      <c r="A562" s="11"/>
      <c r="B562" s="41"/>
      <c r="C562" s="10"/>
      <c r="D562" s="10"/>
      <c r="E562" s="10"/>
      <c r="F562" s="10"/>
      <c r="G562" s="10"/>
      <c r="H562" s="10"/>
      <c r="I562" s="39"/>
      <c r="J562" s="29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24.75" customHeight="1" x14ac:dyDescent="0.25">
      <c r="A563" s="11"/>
      <c r="B563" s="41"/>
      <c r="C563" s="10"/>
      <c r="D563" s="10"/>
      <c r="E563" s="10"/>
      <c r="F563" s="10"/>
      <c r="G563" s="10"/>
      <c r="H563" s="10"/>
      <c r="I563" s="39"/>
      <c r="J563" s="29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24.75" customHeight="1" x14ac:dyDescent="0.25">
      <c r="A564" s="11"/>
      <c r="B564" s="41"/>
      <c r="C564" s="10"/>
      <c r="D564" s="10"/>
      <c r="E564" s="10"/>
      <c r="F564" s="10"/>
      <c r="G564" s="10"/>
      <c r="H564" s="10"/>
      <c r="I564" s="39"/>
      <c r="J564" s="29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24.75" customHeight="1" x14ac:dyDescent="0.25">
      <c r="A565" s="11"/>
      <c r="B565" s="41"/>
      <c r="C565" s="10"/>
      <c r="D565" s="10"/>
      <c r="E565" s="10"/>
      <c r="F565" s="10"/>
      <c r="G565" s="10"/>
      <c r="H565" s="10"/>
      <c r="I565" s="39"/>
      <c r="J565" s="29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24.75" customHeight="1" x14ac:dyDescent="0.25">
      <c r="A566" s="11"/>
      <c r="B566" s="41"/>
      <c r="C566" s="10"/>
      <c r="D566" s="10"/>
      <c r="E566" s="10"/>
      <c r="F566" s="10"/>
      <c r="G566" s="10"/>
      <c r="H566" s="10"/>
      <c r="I566" s="39"/>
      <c r="J566" s="29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24.75" customHeight="1" x14ac:dyDescent="0.25">
      <c r="A567" s="11"/>
      <c r="B567" s="41"/>
      <c r="C567" s="10"/>
      <c r="D567" s="10"/>
      <c r="E567" s="10"/>
      <c r="F567" s="10"/>
      <c r="G567" s="10"/>
      <c r="H567" s="10"/>
      <c r="I567" s="39"/>
      <c r="J567" s="29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24.75" customHeight="1" x14ac:dyDescent="0.25">
      <c r="A568" s="11"/>
      <c r="B568" s="41"/>
      <c r="C568" s="10"/>
      <c r="D568" s="10"/>
      <c r="E568" s="10"/>
      <c r="F568" s="10"/>
      <c r="G568" s="10"/>
      <c r="H568" s="10"/>
      <c r="I568" s="39"/>
      <c r="J568" s="29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24.75" customHeight="1" x14ac:dyDescent="0.25">
      <c r="A569" s="11"/>
      <c r="B569" s="41"/>
      <c r="C569" s="10"/>
      <c r="D569" s="10"/>
      <c r="E569" s="10"/>
      <c r="F569" s="10"/>
      <c r="G569" s="10"/>
      <c r="H569" s="10"/>
      <c r="I569" s="39"/>
      <c r="J569" s="29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24.75" customHeight="1" x14ac:dyDescent="0.25">
      <c r="A570" s="11"/>
      <c r="B570" s="41"/>
      <c r="C570" s="10"/>
      <c r="D570" s="10"/>
      <c r="E570" s="10"/>
      <c r="F570" s="10"/>
      <c r="G570" s="10"/>
      <c r="H570" s="10"/>
      <c r="I570" s="39"/>
      <c r="J570" s="29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24.75" customHeight="1" x14ac:dyDescent="0.25">
      <c r="A571" s="11"/>
      <c r="B571" s="41"/>
      <c r="C571" s="10"/>
      <c r="D571" s="10"/>
      <c r="E571" s="10"/>
      <c r="F571" s="10"/>
      <c r="G571" s="10"/>
      <c r="H571" s="10"/>
      <c r="I571" s="39"/>
      <c r="J571" s="29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24.75" customHeight="1" x14ac:dyDescent="0.25">
      <c r="A572" s="11"/>
      <c r="B572" s="41"/>
      <c r="C572" s="10"/>
      <c r="D572" s="10"/>
      <c r="E572" s="10"/>
      <c r="F572" s="10"/>
      <c r="G572" s="10"/>
      <c r="H572" s="10"/>
      <c r="I572" s="39"/>
      <c r="J572" s="29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24.75" customHeight="1" x14ac:dyDescent="0.25">
      <c r="A573" s="11"/>
      <c r="B573" s="41"/>
      <c r="C573" s="10"/>
      <c r="D573" s="10"/>
      <c r="E573" s="10"/>
      <c r="F573" s="10"/>
      <c r="G573" s="10"/>
      <c r="H573" s="10"/>
      <c r="I573" s="39"/>
      <c r="J573" s="29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24.75" customHeight="1" x14ac:dyDescent="0.25">
      <c r="A574" s="11"/>
      <c r="B574" s="41"/>
      <c r="C574" s="10"/>
      <c r="D574" s="10"/>
      <c r="E574" s="10"/>
      <c r="F574" s="10"/>
      <c r="G574" s="10"/>
      <c r="H574" s="10"/>
      <c r="I574" s="39"/>
      <c r="J574" s="29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24.75" customHeight="1" x14ac:dyDescent="0.25">
      <c r="A575" s="11"/>
      <c r="B575" s="41"/>
      <c r="C575" s="10"/>
      <c r="D575" s="10"/>
      <c r="E575" s="10"/>
      <c r="F575" s="10"/>
      <c r="G575" s="10"/>
      <c r="H575" s="10"/>
      <c r="I575" s="39"/>
      <c r="J575" s="29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24.75" customHeight="1" x14ac:dyDescent="0.25">
      <c r="A576" s="11"/>
      <c r="B576" s="41"/>
      <c r="C576" s="10"/>
      <c r="D576" s="10"/>
      <c r="E576" s="10"/>
      <c r="F576" s="10"/>
      <c r="G576" s="10"/>
      <c r="H576" s="10"/>
      <c r="I576" s="39"/>
      <c r="J576" s="29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24.75" customHeight="1" x14ac:dyDescent="0.25">
      <c r="A577" s="11"/>
      <c r="B577" s="41"/>
      <c r="C577" s="10"/>
      <c r="D577" s="10"/>
      <c r="E577" s="10"/>
      <c r="F577" s="10"/>
      <c r="G577" s="10"/>
      <c r="H577" s="10"/>
      <c r="I577" s="39"/>
      <c r="J577" s="29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24.75" customHeight="1" x14ac:dyDescent="0.25">
      <c r="A578" s="11"/>
      <c r="B578" s="41"/>
      <c r="C578" s="10"/>
      <c r="D578" s="10"/>
      <c r="E578" s="10"/>
      <c r="F578" s="10"/>
      <c r="G578" s="10"/>
      <c r="H578" s="10"/>
      <c r="I578" s="39"/>
      <c r="J578" s="29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24.75" customHeight="1" x14ac:dyDescent="0.25">
      <c r="A579" s="11"/>
      <c r="B579" s="41"/>
      <c r="C579" s="10"/>
      <c r="D579" s="10"/>
      <c r="E579" s="10"/>
      <c r="F579" s="10"/>
      <c r="G579" s="10"/>
      <c r="H579" s="10"/>
      <c r="I579" s="39"/>
      <c r="J579" s="29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24.75" customHeight="1" x14ac:dyDescent="0.25">
      <c r="A580" s="11"/>
      <c r="B580" s="41"/>
      <c r="C580" s="10"/>
      <c r="D580" s="10"/>
      <c r="E580" s="10"/>
      <c r="F580" s="10"/>
      <c r="G580" s="10"/>
      <c r="H580" s="10"/>
      <c r="I580" s="39"/>
      <c r="J580" s="29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24.75" customHeight="1" x14ac:dyDescent="0.25">
      <c r="A581" s="11"/>
      <c r="B581" s="41"/>
      <c r="C581" s="10"/>
      <c r="D581" s="10"/>
      <c r="E581" s="10"/>
      <c r="F581" s="10"/>
      <c r="G581" s="10"/>
      <c r="H581" s="10"/>
      <c r="I581" s="39"/>
      <c r="J581" s="29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24.75" customHeight="1" x14ac:dyDescent="0.25">
      <c r="A582" s="11"/>
      <c r="B582" s="41"/>
      <c r="C582" s="10"/>
      <c r="D582" s="10"/>
      <c r="E582" s="10"/>
      <c r="F582" s="10"/>
      <c r="G582" s="10"/>
      <c r="H582" s="10"/>
      <c r="I582" s="39"/>
      <c r="J582" s="29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24.75" customHeight="1" x14ac:dyDescent="0.25">
      <c r="A583" s="11"/>
      <c r="B583" s="41"/>
      <c r="C583" s="10"/>
      <c r="D583" s="10"/>
      <c r="E583" s="10"/>
      <c r="F583" s="10"/>
      <c r="G583" s="10"/>
      <c r="H583" s="10"/>
      <c r="I583" s="39"/>
      <c r="J583" s="29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24.75" customHeight="1" x14ac:dyDescent="0.25">
      <c r="A584" s="11"/>
      <c r="B584" s="41"/>
      <c r="C584" s="10"/>
      <c r="D584" s="10"/>
      <c r="E584" s="10"/>
      <c r="F584" s="10"/>
      <c r="G584" s="10"/>
      <c r="H584" s="10"/>
      <c r="I584" s="39"/>
      <c r="J584" s="29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24.75" customHeight="1" x14ac:dyDescent="0.25">
      <c r="A585" s="11"/>
      <c r="B585" s="41"/>
      <c r="C585" s="10"/>
      <c r="D585" s="10"/>
      <c r="E585" s="10"/>
      <c r="F585" s="10"/>
      <c r="G585" s="10"/>
      <c r="H585" s="10"/>
      <c r="I585" s="39"/>
      <c r="J585" s="29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24.75" customHeight="1" x14ac:dyDescent="0.25">
      <c r="A586" s="11"/>
      <c r="B586" s="41"/>
      <c r="C586" s="10"/>
      <c r="D586" s="10"/>
      <c r="E586" s="10"/>
      <c r="F586" s="10"/>
      <c r="G586" s="10"/>
      <c r="H586" s="10"/>
      <c r="I586" s="39"/>
      <c r="J586" s="29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24.75" customHeight="1" x14ac:dyDescent="0.25">
      <c r="A587" s="11"/>
      <c r="B587" s="41"/>
      <c r="C587" s="10"/>
      <c r="D587" s="10"/>
      <c r="E587" s="10"/>
      <c r="F587" s="10"/>
      <c r="G587" s="10"/>
      <c r="H587" s="10"/>
      <c r="I587" s="39"/>
      <c r="J587" s="29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24.75" customHeight="1" x14ac:dyDescent="0.25">
      <c r="A588" s="11"/>
      <c r="B588" s="41"/>
      <c r="C588" s="10"/>
      <c r="D588" s="10"/>
      <c r="E588" s="10"/>
      <c r="F588" s="10"/>
      <c r="G588" s="10"/>
      <c r="H588" s="10"/>
      <c r="I588" s="39"/>
      <c r="J588" s="29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24.75" customHeight="1" x14ac:dyDescent="0.25">
      <c r="A589" s="11"/>
      <c r="B589" s="41"/>
      <c r="C589" s="10"/>
      <c r="D589" s="10"/>
      <c r="E589" s="10"/>
      <c r="F589" s="10"/>
      <c r="G589" s="10"/>
      <c r="H589" s="10"/>
      <c r="I589" s="39"/>
      <c r="J589" s="29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24.75" customHeight="1" x14ac:dyDescent="0.25">
      <c r="A590" s="11"/>
      <c r="B590" s="41"/>
      <c r="C590" s="10"/>
      <c r="D590" s="10"/>
      <c r="E590" s="10"/>
      <c r="F590" s="10"/>
      <c r="G590" s="10"/>
      <c r="H590" s="10"/>
      <c r="I590" s="39"/>
      <c r="J590" s="29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24.75" customHeight="1" x14ac:dyDescent="0.25">
      <c r="A591" s="11"/>
      <c r="B591" s="41"/>
      <c r="C591" s="10"/>
      <c r="D591" s="10"/>
      <c r="E591" s="10"/>
      <c r="F591" s="10"/>
      <c r="G591" s="10"/>
      <c r="H591" s="10"/>
      <c r="I591" s="39"/>
      <c r="J591" s="29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24.75" customHeight="1" x14ac:dyDescent="0.25">
      <c r="A592" s="11"/>
      <c r="B592" s="41"/>
      <c r="C592" s="10"/>
      <c r="D592" s="10"/>
      <c r="E592" s="10"/>
      <c r="F592" s="10"/>
      <c r="G592" s="10"/>
      <c r="H592" s="10"/>
      <c r="I592" s="39"/>
      <c r="J592" s="29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24.75" customHeight="1" x14ac:dyDescent="0.25">
      <c r="A593" s="11"/>
      <c r="B593" s="41"/>
      <c r="C593" s="10"/>
      <c r="D593" s="10"/>
      <c r="E593" s="10"/>
      <c r="F593" s="10"/>
      <c r="G593" s="10"/>
      <c r="H593" s="10"/>
      <c r="I593" s="39"/>
      <c r="J593" s="29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24.75" customHeight="1" x14ac:dyDescent="0.25">
      <c r="A594" s="11"/>
      <c r="B594" s="41"/>
      <c r="C594" s="10"/>
      <c r="D594" s="10"/>
      <c r="E594" s="10"/>
      <c r="F594" s="10"/>
      <c r="G594" s="10"/>
      <c r="H594" s="10"/>
      <c r="I594" s="39"/>
      <c r="J594" s="29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24.75" customHeight="1" x14ac:dyDescent="0.25">
      <c r="A595" s="11"/>
      <c r="B595" s="41"/>
      <c r="C595" s="10"/>
      <c r="D595" s="10"/>
      <c r="E595" s="10"/>
      <c r="F595" s="10"/>
      <c r="G595" s="10"/>
      <c r="H595" s="10"/>
      <c r="I595" s="39"/>
      <c r="J595" s="29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24.75" customHeight="1" x14ac:dyDescent="0.25">
      <c r="A596" s="11"/>
      <c r="B596" s="41"/>
      <c r="C596" s="10"/>
      <c r="D596" s="10"/>
      <c r="E596" s="10"/>
      <c r="F596" s="10"/>
      <c r="G596" s="10"/>
      <c r="H596" s="10"/>
      <c r="I596" s="39"/>
      <c r="J596" s="29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24.75" customHeight="1" x14ac:dyDescent="0.25">
      <c r="A597" s="11"/>
      <c r="B597" s="41"/>
      <c r="C597" s="10"/>
      <c r="D597" s="10"/>
      <c r="E597" s="10"/>
      <c r="F597" s="10"/>
      <c r="G597" s="10"/>
      <c r="H597" s="10"/>
      <c r="I597" s="39"/>
      <c r="J597" s="29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24.75" customHeight="1" x14ac:dyDescent="0.25">
      <c r="A598" s="11"/>
      <c r="B598" s="41"/>
      <c r="C598" s="10"/>
      <c r="D598" s="10"/>
      <c r="E598" s="10"/>
      <c r="F598" s="10"/>
      <c r="G598" s="10"/>
      <c r="H598" s="10"/>
      <c r="I598" s="39"/>
      <c r="J598" s="29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24.75" customHeight="1" x14ac:dyDescent="0.25">
      <c r="A599" s="11"/>
      <c r="B599" s="41"/>
      <c r="C599" s="10"/>
      <c r="D599" s="10"/>
      <c r="E599" s="10"/>
      <c r="F599" s="10"/>
      <c r="G599" s="10"/>
      <c r="H599" s="10"/>
      <c r="I599" s="39"/>
      <c r="J599" s="29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24.75" customHeight="1" x14ac:dyDescent="0.25">
      <c r="A600" s="11"/>
      <c r="B600" s="41"/>
      <c r="C600" s="10"/>
      <c r="D600" s="10"/>
      <c r="E600" s="10"/>
      <c r="F600" s="10"/>
      <c r="G600" s="10"/>
      <c r="H600" s="10"/>
      <c r="I600" s="39"/>
      <c r="J600" s="29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24.75" customHeight="1" x14ac:dyDescent="0.25">
      <c r="A601" s="11"/>
      <c r="B601" s="41"/>
      <c r="C601" s="10"/>
      <c r="D601" s="10"/>
      <c r="E601" s="10"/>
      <c r="F601" s="10"/>
      <c r="G601" s="10"/>
      <c r="H601" s="10"/>
      <c r="I601" s="39"/>
      <c r="J601" s="29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24.75" customHeight="1" x14ac:dyDescent="0.25">
      <c r="A602" s="11"/>
      <c r="B602" s="41"/>
      <c r="C602" s="10"/>
      <c r="D602" s="10"/>
      <c r="E602" s="10"/>
      <c r="F602" s="10"/>
      <c r="G602" s="10"/>
      <c r="H602" s="10"/>
      <c r="I602" s="39"/>
      <c r="J602" s="29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24.75" customHeight="1" x14ac:dyDescent="0.25">
      <c r="A603" s="11"/>
      <c r="B603" s="41"/>
      <c r="C603" s="10"/>
      <c r="D603" s="10"/>
      <c r="E603" s="10"/>
      <c r="F603" s="10"/>
      <c r="G603" s="10"/>
      <c r="H603" s="10"/>
      <c r="I603" s="39"/>
      <c r="J603" s="29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24.75" customHeight="1" x14ac:dyDescent="0.25">
      <c r="A604" s="11"/>
      <c r="B604" s="41"/>
      <c r="C604" s="10"/>
      <c r="D604" s="10"/>
      <c r="E604" s="10"/>
      <c r="F604" s="10"/>
      <c r="G604" s="10"/>
      <c r="H604" s="10"/>
      <c r="I604" s="39"/>
      <c r="J604" s="29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24.75" customHeight="1" x14ac:dyDescent="0.25">
      <c r="A605" s="11"/>
      <c r="B605" s="41"/>
      <c r="C605" s="10"/>
      <c r="D605" s="10"/>
      <c r="E605" s="10"/>
      <c r="F605" s="10"/>
      <c r="G605" s="10"/>
      <c r="H605" s="10"/>
      <c r="I605" s="39"/>
      <c r="J605" s="29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24.75" customHeight="1" x14ac:dyDescent="0.25">
      <c r="A606" s="11"/>
      <c r="B606" s="41"/>
      <c r="C606" s="10"/>
      <c r="D606" s="10"/>
      <c r="E606" s="10"/>
      <c r="F606" s="10"/>
      <c r="G606" s="10"/>
      <c r="H606" s="10"/>
      <c r="I606" s="39"/>
      <c r="J606" s="29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24.75" customHeight="1" x14ac:dyDescent="0.25">
      <c r="A607" s="11"/>
      <c r="B607" s="41"/>
      <c r="C607" s="10"/>
      <c r="D607" s="10"/>
      <c r="E607" s="10"/>
      <c r="F607" s="10"/>
      <c r="G607" s="10"/>
      <c r="H607" s="10"/>
      <c r="I607" s="39"/>
      <c r="J607" s="29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24.75" customHeight="1" x14ac:dyDescent="0.25">
      <c r="A608" s="11"/>
      <c r="B608" s="41"/>
      <c r="C608" s="10"/>
      <c r="D608" s="10"/>
      <c r="E608" s="10"/>
      <c r="F608" s="10"/>
      <c r="G608" s="10"/>
      <c r="H608" s="10"/>
      <c r="I608" s="39"/>
      <c r="J608" s="29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24.75" customHeight="1" x14ac:dyDescent="0.25">
      <c r="A609" s="11"/>
      <c r="B609" s="41"/>
      <c r="C609" s="10"/>
      <c r="D609" s="10"/>
      <c r="E609" s="10"/>
      <c r="F609" s="10"/>
      <c r="G609" s="10"/>
      <c r="H609" s="10"/>
      <c r="I609" s="39"/>
      <c r="J609" s="29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24.75" customHeight="1" x14ac:dyDescent="0.25">
      <c r="A610" s="11"/>
      <c r="B610" s="41"/>
      <c r="C610" s="10"/>
      <c r="D610" s="10"/>
      <c r="E610" s="10"/>
      <c r="F610" s="10"/>
      <c r="G610" s="10"/>
      <c r="H610" s="10"/>
      <c r="I610" s="39"/>
      <c r="J610" s="29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24.75" customHeight="1" x14ac:dyDescent="0.25">
      <c r="A611" s="11"/>
      <c r="B611" s="41"/>
      <c r="C611" s="10"/>
      <c r="D611" s="10"/>
      <c r="E611" s="10"/>
      <c r="F611" s="10"/>
      <c r="G611" s="10"/>
      <c r="H611" s="10"/>
      <c r="I611" s="39"/>
      <c r="J611" s="29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24.75" customHeight="1" x14ac:dyDescent="0.25">
      <c r="A612" s="11"/>
      <c r="B612" s="41"/>
      <c r="C612" s="10"/>
      <c r="D612" s="10"/>
      <c r="E612" s="10"/>
      <c r="F612" s="10"/>
      <c r="G612" s="10"/>
      <c r="H612" s="10"/>
      <c r="I612" s="39"/>
      <c r="J612" s="29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24.75" customHeight="1" x14ac:dyDescent="0.25">
      <c r="A613" s="11"/>
      <c r="B613" s="41"/>
      <c r="C613" s="10"/>
      <c r="D613" s="10"/>
      <c r="E613" s="10"/>
      <c r="F613" s="10"/>
      <c r="G613" s="10"/>
      <c r="H613" s="10"/>
      <c r="I613" s="39"/>
      <c r="J613" s="29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24.75" customHeight="1" x14ac:dyDescent="0.25">
      <c r="A614" s="11"/>
      <c r="B614" s="41"/>
      <c r="C614" s="10"/>
      <c r="D614" s="10"/>
      <c r="E614" s="10"/>
      <c r="F614" s="10"/>
      <c r="G614" s="10"/>
      <c r="H614" s="10"/>
      <c r="I614" s="39"/>
      <c r="J614" s="29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24.75" customHeight="1" x14ac:dyDescent="0.25">
      <c r="A615" s="11"/>
      <c r="B615" s="41"/>
      <c r="C615" s="10"/>
      <c r="D615" s="10"/>
      <c r="E615" s="10"/>
      <c r="F615" s="10"/>
      <c r="G615" s="10"/>
      <c r="H615" s="10"/>
      <c r="I615" s="39"/>
      <c r="J615" s="29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24.75" customHeight="1" x14ac:dyDescent="0.25">
      <c r="A616" s="11"/>
      <c r="B616" s="41"/>
      <c r="C616" s="10"/>
      <c r="D616" s="10"/>
      <c r="E616" s="10"/>
      <c r="F616" s="10"/>
      <c r="G616" s="10"/>
      <c r="H616" s="10"/>
      <c r="I616" s="39"/>
      <c r="J616" s="29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24.75" customHeight="1" x14ac:dyDescent="0.25">
      <c r="A617" s="11"/>
      <c r="B617" s="41"/>
      <c r="C617" s="10"/>
      <c r="D617" s="10"/>
      <c r="E617" s="10"/>
      <c r="F617" s="10"/>
      <c r="G617" s="10"/>
      <c r="H617" s="10"/>
      <c r="I617" s="39"/>
      <c r="J617" s="29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24.75" customHeight="1" x14ac:dyDescent="0.25">
      <c r="A618" s="11"/>
      <c r="B618" s="41"/>
      <c r="C618" s="10"/>
      <c r="D618" s="10"/>
      <c r="E618" s="10"/>
      <c r="F618" s="10"/>
      <c r="G618" s="10"/>
      <c r="H618" s="10"/>
      <c r="I618" s="39"/>
      <c r="J618" s="29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24.75" customHeight="1" x14ac:dyDescent="0.25">
      <c r="A619" s="11"/>
      <c r="B619" s="41"/>
      <c r="C619" s="10"/>
      <c r="D619" s="10"/>
      <c r="E619" s="10"/>
      <c r="F619" s="10"/>
      <c r="G619" s="10"/>
      <c r="H619" s="10"/>
      <c r="I619" s="39"/>
      <c r="J619" s="29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24.75" customHeight="1" x14ac:dyDescent="0.25">
      <c r="A620" s="11"/>
      <c r="B620" s="41"/>
      <c r="C620" s="10"/>
      <c r="D620" s="10"/>
      <c r="E620" s="10"/>
      <c r="F620" s="10"/>
      <c r="G620" s="10"/>
      <c r="H620" s="10"/>
      <c r="I620" s="39"/>
      <c r="J620" s="29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24.75" customHeight="1" x14ac:dyDescent="0.25">
      <c r="A621" s="11"/>
      <c r="B621" s="41"/>
      <c r="C621" s="10"/>
      <c r="D621" s="10"/>
      <c r="E621" s="10"/>
      <c r="F621" s="10"/>
      <c r="G621" s="10"/>
      <c r="H621" s="10"/>
      <c r="I621" s="39"/>
      <c r="J621" s="29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24.75" customHeight="1" x14ac:dyDescent="0.25">
      <c r="A622" s="11"/>
      <c r="B622" s="41"/>
      <c r="C622" s="10"/>
      <c r="D622" s="10"/>
      <c r="E622" s="10"/>
      <c r="F622" s="10"/>
      <c r="G622" s="10"/>
      <c r="H622" s="10"/>
      <c r="I622" s="39"/>
      <c r="J622" s="29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24.75" customHeight="1" x14ac:dyDescent="0.25">
      <c r="A623" s="11"/>
      <c r="B623" s="41"/>
      <c r="C623" s="10"/>
      <c r="D623" s="10"/>
      <c r="E623" s="10"/>
      <c r="F623" s="10"/>
      <c r="G623" s="10"/>
      <c r="H623" s="10"/>
      <c r="I623" s="39"/>
      <c r="J623" s="29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24.75" customHeight="1" x14ac:dyDescent="0.25">
      <c r="A624" s="11"/>
      <c r="B624" s="41"/>
      <c r="C624" s="10"/>
      <c r="D624" s="10"/>
      <c r="E624" s="10"/>
      <c r="F624" s="10"/>
      <c r="G624" s="10"/>
      <c r="H624" s="10"/>
      <c r="I624" s="39"/>
      <c r="J624" s="29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24.75" customHeight="1" x14ac:dyDescent="0.25">
      <c r="A625" s="11"/>
      <c r="B625" s="41"/>
      <c r="C625" s="10"/>
      <c r="D625" s="10"/>
      <c r="E625" s="10"/>
      <c r="F625" s="10"/>
      <c r="G625" s="10"/>
      <c r="H625" s="10"/>
      <c r="I625" s="39"/>
      <c r="J625" s="29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24.75" customHeight="1" x14ac:dyDescent="0.25">
      <c r="A626" s="11"/>
      <c r="B626" s="41"/>
      <c r="C626" s="10"/>
      <c r="D626" s="10"/>
      <c r="E626" s="10"/>
      <c r="F626" s="10"/>
      <c r="G626" s="10"/>
      <c r="H626" s="10"/>
      <c r="I626" s="39"/>
      <c r="J626" s="29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24.75" customHeight="1" x14ac:dyDescent="0.25">
      <c r="A627" s="11"/>
      <c r="B627" s="41"/>
      <c r="C627" s="10"/>
      <c r="D627" s="10"/>
      <c r="E627" s="10"/>
      <c r="F627" s="10"/>
      <c r="G627" s="10"/>
      <c r="H627" s="10"/>
      <c r="I627" s="39"/>
      <c r="J627" s="29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24.75" customHeight="1" x14ac:dyDescent="0.25">
      <c r="A628" s="11"/>
      <c r="B628" s="41"/>
      <c r="C628" s="10"/>
      <c r="D628" s="10"/>
      <c r="E628" s="10"/>
      <c r="F628" s="10"/>
      <c r="G628" s="10"/>
      <c r="H628" s="10"/>
      <c r="I628" s="39"/>
      <c r="J628" s="29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24.75" customHeight="1" x14ac:dyDescent="0.25">
      <c r="A629" s="11"/>
      <c r="B629" s="41"/>
      <c r="C629" s="10"/>
      <c r="D629" s="10"/>
      <c r="E629" s="10"/>
      <c r="F629" s="10"/>
      <c r="G629" s="10"/>
      <c r="H629" s="10"/>
      <c r="I629" s="39"/>
      <c r="J629" s="29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24.75" customHeight="1" x14ac:dyDescent="0.25">
      <c r="A630" s="11"/>
      <c r="B630" s="41"/>
      <c r="C630" s="10"/>
      <c r="D630" s="10"/>
      <c r="E630" s="10"/>
      <c r="F630" s="10"/>
      <c r="G630" s="10"/>
      <c r="H630" s="10"/>
      <c r="I630" s="39"/>
      <c r="J630" s="29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24.75" customHeight="1" x14ac:dyDescent="0.25">
      <c r="A631" s="11"/>
      <c r="B631" s="41"/>
      <c r="C631" s="10"/>
      <c r="D631" s="10"/>
      <c r="E631" s="10"/>
      <c r="F631" s="10"/>
      <c r="G631" s="10"/>
      <c r="H631" s="10"/>
      <c r="I631" s="39"/>
      <c r="J631" s="29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24.75" customHeight="1" x14ac:dyDescent="0.25">
      <c r="A632" s="11"/>
      <c r="B632" s="41"/>
      <c r="C632" s="10"/>
      <c r="D632" s="10"/>
      <c r="E632" s="10"/>
      <c r="F632" s="10"/>
      <c r="G632" s="10"/>
      <c r="H632" s="10"/>
      <c r="I632" s="39"/>
      <c r="J632" s="29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24.75" customHeight="1" x14ac:dyDescent="0.25">
      <c r="A633" s="11"/>
      <c r="B633" s="41"/>
      <c r="C633" s="10"/>
      <c r="D633" s="10"/>
      <c r="E633" s="10"/>
      <c r="F633" s="10"/>
      <c r="G633" s="10"/>
      <c r="H633" s="10"/>
      <c r="I633" s="39"/>
      <c r="J633" s="29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24.75" customHeight="1" x14ac:dyDescent="0.25">
      <c r="A634" s="11"/>
      <c r="B634" s="41"/>
      <c r="C634" s="10"/>
      <c r="D634" s="10"/>
      <c r="E634" s="10"/>
      <c r="F634" s="10"/>
      <c r="G634" s="10"/>
      <c r="H634" s="10"/>
      <c r="I634" s="39"/>
      <c r="J634" s="29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24.75" customHeight="1" x14ac:dyDescent="0.25">
      <c r="A635" s="11"/>
      <c r="B635" s="41"/>
      <c r="C635" s="10"/>
      <c r="D635" s="10"/>
      <c r="E635" s="10"/>
      <c r="F635" s="10"/>
      <c r="G635" s="10"/>
      <c r="H635" s="10"/>
      <c r="I635" s="39"/>
      <c r="J635" s="29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24.75" customHeight="1" x14ac:dyDescent="0.25">
      <c r="A636" s="11"/>
      <c r="B636" s="41"/>
      <c r="C636" s="10"/>
      <c r="D636" s="10"/>
      <c r="E636" s="10"/>
      <c r="F636" s="10"/>
      <c r="G636" s="10"/>
      <c r="H636" s="10"/>
      <c r="I636" s="39"/>
      <c r="J636" s="29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24.75" customHeight="1" x14ac:dyDescent="0.25">
      <c r="A637" s="11"/>
      <c r="B637" s="41"/>
      <c r="C637" s="10"/>
      <c r="D637" s="10"/>
      <c r="E637" s="10"/>
      <c r="F637" s="10"/>
      <c r="G637" s="10"/>
      <c r="H637" s="10"/>
      <c r="I637" s="39"/>
      <c r="J637" s="29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24.75" customHeight="1" x14ac:dyDescent="0.25">
      <c r="A638" s="11"/>
      <c r="B638" s="41"/>
      <c r="C638" s="10"/>
      <c r="D638" s="10"/>
      <c r="E638" s="10"/>
      <c r="F638" s="10"/>
      <c r="G638" s="10"/>
      <c r="H638" s="10"/>
      <c r="I638" s="39"/>
      <c r="J638" s="29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24.75" customHeight="1" x14ac:dyDescent="0.25">
      <c r="A639" s="11"/>
      <c r="B639" s="41"/>
      <c r="C639" s="10"/>
      <c r="D639" s="10"/>
      <c r="E639" s="10"/>
      <c r="F639" s="10"/>
      <c r="G639" s="10"/>
      <c r="H639" s="10"/>
      <c r="I639" s="39"/>
      <c r="J639" s="29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24.75" customHeight="1" x14ac:dyDescent="0.25">
      <c r="A640" s="11"/>
      <c r="B640" s="41"/>
      <c r="C640" s="10"/>
      <c r="D640" s="10"/>
      <c r="E640" s="10"/>
      <c r="F640" s="10"/>
      <c r="G640" s="10"/>
      <c r="H640" s="10"/>
      <c r="I640" s="39"/>
      <c r="J640" s="29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24.75" customHeight="1" x14ac:dyDescent="0.25">
      <c r="A641" s="11"/>
      <c r="B641" s="41"/>
      <c r="C641" s="10"/>
      <c r="D641" s="10"/>
      <c r="E641" s="10"/>
      <c r="F641" s="10"/>
      <c r="G641" s="10"/>
      <c r="H641" s="10"/>
      <c r="I641" s="39"/>
      <c r="J641" s="29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24.75" customHeight="1" x14ac:dyDescent="0.25">
      <c r="A642" s="11"/>
      <c r="B642" s="41"/>
      <c r="C642" s="10"/>
      <c r="D642" s="10"/>
      <c r="E642" s="10"/>
      <c r="F642" s="10"/>
      <c r="G642" s="10"/>
      <c r="H642" s="10"/>
      <c r="I642" s="39"/>
      <c r="J642" s="29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24.75" customHeight="1" x14ac:dyDescent="0.25">
      <c r="A643" s="11"/>
      <c r="B643" s="41"/>
      <c r="C643" s="10"/>
      <c r="D643" s="10"/>
      <c r="E643" s="10"/>
      <c r="F643" s="10"/>
      <c r="G643" s="10"/>
      <c r="H643" s="10"/>
      <c r="I643" s="39"/>
      <c r="J643" s="29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24.75" customHeight="1" x14ac:dyDescent="0.25">
      <c r="A644" s="11"/>
      <c r="B644" s="41"/>
      <c r="C644" s="10"/>
      <c r="D644" s="10"/>
      <c r="E644" s="10"/>
      <c r="F644" s="10"/>
      <c r="G644" s="10"/>
      <c r="H644" s="10"/>
      <c r="I644" s="39"/>
      <c r="J644" s="29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24.75" customHeight="1" x14ac:dyDescent="0.25">
      <c r="A645" s="11"/>
      <c r="B645" s="41"/>
      <c r="C645" s="10"/>
      <c r="D645" s="10"/>
      <c r="E645" s="10"/>
      <c r="F645" s="10"/>
      <c r="G645" s="10"/>
      <c r="H645" s="10"/>
      <c r="I645" s="39"/>
      <c r="J645" s="29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24.75" customHeight="1" x14ac:dyDescent="0.25">
      <c r="A646" s="11"/>
      <c r="B646" s="41"/>
      <c r="C646" s="10"/>
      <c r="D646" s="10"/>
      <c r="E646" s="10"/>
      <c r="F646" s="10"/>
      <c r="G646" s="10"/>
      <c r="H646" s="10"/>
      <c r="I646" s="39"/>
      <c r="J646" s="29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24.75" customHeight="1" x14ac:dyDescent="0.25">
      <c r="A647" s="11"/>
      <c r="B647" s="41"/>
      <c r="C647" s="10"/>
      <c r="D647" s="10"/>
      <c r="E647" s="10"/>
      <c r="F647" s="10"/>
      <c r="G647" s="10"/>
      <c r="H647" s="10"/>
      <c r="I647" s="39"/>
      <c r="J647" s="29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24.75" customHeight="1" x14ac:dyDescent="0.25">
      <c r="A648" s="11"/>
      <c r="B648" s="41"/>
      <c r="C648" s="10"/>
      <c r="D648" s="10"/>
      <c r="E648" s="10"/>
      <c r="F648" s="10"/>
      <c r="G648" s="10"/>
      <c r="H648" s="10"/>
      <c r="I648" s="39"/>
      <c r="J648" s="29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24.75" customHeight="1" x14ac:dyDescent="0.25">
      <c r="A649" s="11"/>
      <c r="B649" s="41"/>
      <c r="C649" s="10"/>
      <c r="D649" s="10"/>
      <c r="E649" s="10"/>
      <c r="F649" s="10"/>
      <c r="G649" s="10"/>
      <c r="H649" s="10"/>
      <c r="I649" s="39"/>
      <c r="J649" s="29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24.75" customHeight="1" x14ac:dyDescent="0.25">
      <c r="A650" s="11"/>
      <c r="B650" s="41"/>
      <c r="C650" s="10"/>
      <c r="D650" s="10"/>
      <c r="E650" s="10"/>
      <c r="F650" s="10"/>
      <c r="G650" s="10"/>
      <c r="H650" s="10"/>
      <c r="I650" s="39"/>
      <c r="J650" s="29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24.75" customHeight="1" x14ac:dyDescent="0.25">
      <c r="A651" s="11"/>
      <c r="B651" s="41"/>
      <c r="C651" s="10"/>
      <c r="D651" s="10"/>
      <c r="E651" s="10"/>
      <c r="F651" s="10"/>
      <c r="G651" s="10"/>
      <c r="H651" s="10"/>
      <c r="I651" s="39"/>
      <c r="J651" s="29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24.75" customHeight="1" x14ac:dyDescent="0.25">
      <c r="A652" s="11"/>
      <c r="B652" s="41"/>
      <c r="C652" s="10"/>
      <c r="D652" s="10"/>
      <c r="E652" s="10"/>
      <c r="F652" s="10"/>
      <c r="G652" s="10"/>
      <c r="H652" s="10"/>
      <c r="I652" s="39"/>
      <c r="J652" s="29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24.75" customHeight="1" x14ac:dyDescent="0.25">
      <c r="A653" s="11"/>
      <c r="B653" s="41"/>
      <c r="C653" s="10"/>
      <c r="D653" s="10"/>
      <c r="E653" s="10"/>
      <c r="F653" s="10"/>
      <c r="G653" s="10"/>
      <c r="H653" s="10"/>
      <c r="I653" s="39"/>
      <c r="J653" s="29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24.75" customHeight="1" x14ac:dyDescent="0.25">
      <c r="A654" s="11"/>
      <c r="B654" s="41"/>
      <c r="C654" s="10"/>
      <c r="D654" s="10"/>
      <c r="E654" s="10"/>
      <c r="F654" s="10"/>
      <c r="G654" s="10"/>
      <c r="H654" s="10"/>
      <c r="I654" s="39"/>
      <c r="J654" s="29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24.75" customHeight="1" x14ac:dyDescent="0.25">
      <c r="A655" s="11"/>
      <c r="B655" s="41"/>
      <c r="C655" s="10"/>
      <c r="D655" s="10"/>
      <c r="E655" s="10"/>
      <c r="F655" s="10"/>
      <c r="G655" s="10"/>
      <c r="H655" s="10"/>
      <c r="I655" s="39"/>
      <c r="J655" s="29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24.75" customHeight="1" x14ac:dyDescent="0.25">
      <c r="A656" s="11"/>
      <c r="B656" s="41"/>
      <c r="C656" s="10"/>
      <c r="D656" s="10"/>
      <c r="E656" s="10"/>
      <c r="F656" s="10"/>
      <c r="G656" s="10"/>
      <c r="H656" s="10"/>
      <c r="I656" s="39"/>
      <c r="J656" s="29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24.75" customHeight="1" x14ac:dyDescent="0.25">
      <c r="A657" s="11"/>
      <c r="B657" s="41"/>
      <c r="C657" s="10"/>
      <c r="D657" s="10"/>
      <c r="E657" s="10"/>
      <c r="F657" s="10"/>
      <c r="G657" s="10"/>
      <c r="H657" s="10"/>
      <c r="I657" s="39"/>
      <c r="J657" s="29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24.75" customHeight="1" x14ac:dyDescent="0.25">
      <c r="A658" s="11"/>
      <c r="B658" s="41"/>
      <c r="C658" s="10"/>
      <c r="D658" s="10"/>
      <c r="E658" s="10"/>
      <c r="F658" s="10"/>
      <c r="G658" s="10"/>
      <c r="H658" s="10"/>
      <c r="I658" s="39"/>
      <c r="J658" s="29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24.75" customHeight="1" x14ac:dyDescent="0.25">
      <c r="A659" s="11"/>
      <c r="B659" s="41"/>
      <c r="C659" s="10"/>
      <c r="D659" s="10"/>
      <c r="E659" s="10"/>
      <c r="F659" s="10"/>
      <c r="G659" s="10"/>
      <c r="H659" s="10"/>
      <c r="I659" s="39"/>
      <c r="J659" s="29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24.75" customHeight="1" x14ac:dyDescent="0.25">
      <c r="A660" s="11"/>
      <c r="B660" s="41"/>
      <c r="C660" s="10"/>
      <c r="D660" s="10"/>
      <c r="E660" s="10"/>
      <c r="F660" s="10"/>
      <c r="G660" s="10"/>
      <c r="H660" s="10"/>
      <c r="I660" s="39"/>
      <c r="J660" s="29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24.75" customHeight="1" x14ac:dyDescent="0.25">
      <c r="A661" s="11"/>
      <c r="B661" s="41"/>
      <c r="C661" s="10"/>
      <c r="D661" s="10"/>
      <c r="E661" s="10"/>
      <c r="F661" s="10"/>
      <c r="G661" s="10"/>
      <c r="H661" s="10"/>
      <c r="I661" s="39"/>
      <c r="J661" s="29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24.75" customHeight="1" x14ac:dyDescent="0.25">
      <c r="A662" s="11"/>
      <c r="B662" s="41"/>
      <c r="C662" s="10"/>
      <c r="D662" s="10"/>
      <c r="E662" s="10"/>
      <c r="F662" s="10"/>
      <c r="G662" s="10"/>
      <c r="H662" s="10"/>
      <c r="I662" s="39"/>
      <c r="J662" s="29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24.75" customHeight="1" x14ac:dyDescent="0.25">
      <c r="A663" s="11"/>
      <c r="B663" s="41"/>
      <c r="C663" s="10"/>
      <c r="D663" s="10"/>
      <c r="E663" s="10"/>
      <c r="F663" s="10"/>
      <c r="G663" s="10"/>
      <c r="H663" s="10"/>
      <c r="I663" s="39"/>
      <c r="J663" s="29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24.75" customHeight="1" x14ac:dyDescent="0.25">
      <c r="A664" s="11"/>
      <c r="B664" s="41"/>
      <c r="C664" s="10"/>
      <c r="D664" s="10"/>
      <c r="E664" s="10"/>
      <c r="F664" s="10"/>
      <c r="G664" s="10"/>
      <c r="H664" s="10"/>
      <c r="I664" s="39"/>
      <c r="J664" s="29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24.75" customHeight="1" x14ac:dyDescent="0.25">
      <c r="A665" s="11"/>
      <c r="B665" s="41"/>
      <c r="C665" s="10"/>
      <c r="D665" s="10"/>
      <c r="E665" s="10"/>
      <c r="F665" s="10"/>
      <c r="G665" s="10"/>
      <c r="H665" s="10"/>
      <c r="I665" s="39"/>
      <c r="J665" s="29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24.75" customHeight="1" x14ac:dyDescent="0.25">
      <c r="A666" s="11"/>
      <c r="B666" s="41"/>
      <c r="C666" s="10"/>
      <c r="D666" s="10"/>
      <c r="E666" s="10"/>
      <c r="F666" s="10"/>
      <c r="G666" s="10"/>
      <c r="H666" s="10"/>
      <c r="I666" s="39"/>
      <c r="J666" s="29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24.75" customHeight="1" x14ac:dyDescent="0.25">
      <c r="A667" s="11"/>
      <c r="B667" s="41"/>
      <c r="C667" s="10"/>
      <c r="D667" s="10"/>
      <c r="E667" s="10"/>
      <c r="F667" s="10"/>
      <c r="G667" s="10"/>
      <c r="H667" s="10"/>
      <c r="I667" s="39"/>
      <c r="J667" s="29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24.75" customHeight="1" x14ac:dyDescent="0.25">
      <c r="A668" s="11"/>
      <c r="B668" s="41"/>
      <c r="C668" s="10"/>
      <c r="D668" s="10"/>
      <c r="E668" s="10"/>
      <c r="F668" s="10"/>
      <c r="G668" s="10"/>
      <c r="H668" s="10"/>
      <c r="I668" s="39"/>
      <c r="J668" s="29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24.75" customHeight="1" x14ac:dyDescent="0.25">
      <c r="A669" s="11"/>
      <c r="B669" s="41"/>
      <c r="C669" s="10"/>
      <c r="D669" s="10"/>
      <c r="E669" s="10"/>
      <c r="F669" s="10"/>
      <c r="G669" s="10"/>
      <c r="H669" s="10"/>
      <c r="I669" s="39"/>
      <c r="J669" s="29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24.75" customHeight="1" x14ac:dyDescent="0.25">
      <c r="A670" s="11"/>
      <c r="B670" s="41"/>
      <c r="C670" s="10"/>
      <c r="D670" s="10"/>
      <c r="E670" s="10"/>
      <c r="F670" s="10"/>
      <c r="G670" s="10"/>
      <c r="H670" s="10"/>
      <c r="I670" s="39"/>
      <c r="J670" s="29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24.75" customHeight="1" x14ac:dyDescent="0.25">
      <c r="A671" s="11"/>
      <c r="B671" s="41"/>
      <c r="C671" s="10"/>
      <c r="D671" s="10"/>
      <c r="E671" s="10"/>
      <c r="F671" s="10"/>
      <c r="G671" s="10"/>
      <c r="H671" s="10"/>
      <c r="I671" s="39"/>
      <c r="J671" s="29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24.75" customHeight="1" x14ac:dyDescent="0.25">
      <c r="A672" s="11"/>
      <c r="B672" s="41"/>
      <c r="C672" s="10"/>
      <c r="D672" s="10"/>
      <c r="E672" s="10"/>
      <c r="F672" s="10"/>
      <c r="G672" s="10"/>
      <c r="H672" s="10"/>
      <c r="I672" s="39"/>
      <c r="J672" s="29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24.75" customHeight="1" x14ac:dyDescent="0.25">
      <c r="A673" s="11"/>
      <c r="B673" s="41"/>
      <c r="C673" s="10"/>
      <c r="D673" s="10"/>
      <c r="E673" s="10"/>
      <c r="F673" s="10"/>
      <c r="G673" s="10"/>
      <c r="H673" s="10"/>
      <c r="I673" s="39"/>
      <c r="J673" s="29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24.75" customHeight="1" x14ac:dyDescent="0.25">
      <c r="A674" s="11"/>
      <c r="B674" s="41"/>
      <c r="C674" s="10"/>
      <c r="D674" s="10"/>
      <c r="E674" s="10"/>
      <c r="F674" s="10"/>
      <c r="G674" s="10"/>
      <c r="H674" s="10"/>
      <c r="I674" s="39"/>
      <c r="J674" s="29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24.75" customHeight="1" x14ac:dyDescent="0.25">
      <c r="A675" s="11"/>
      <c r="B675" s="41"/>
      <c r="C675" s="10"/>
      <c r="D675" s="10"/>
      <c r="E675" s="10"/>
      <c r="F675" s="10"/>
      <c r="G675" s="10"/>
      <c r="H675" s="10"/>
      <c r="I675" s="39"/>
      <c r="J675" s="29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24.75" customHeight="1" x14ac:dyDescent="0.25">
      <c r="A676" s="11"/>
      <c r="B676" s="41"/>
      <c r="C676" s="10"/>
      <c r="D676" s="10"/>
      <c r="E676" s="10"/>
      <c r="F676" s="10"/>
      <c r="G676" s="10"/>
      <c r="H676" s="10"/>
      <c r="I676" s="39"/>
      <c r="J676" s="29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24.75" customHeight="1" x14ac:dyDescent="0.25">
      <c r="A677" s="11"/>
      <c r="B677" s="41"/>
      <c r="C677" s="10"/>
      <c r="D677" s="10"/>
      <c r="E677" s="10"/>
      <c r="F677" s="10"/>
      <c r="G677" s="10"/>
      <c r="H677" s="10"/>
      <c r="I677" s="39"/>
      <c r="J677" s="29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24.75" customHeight="1" x14ac:dyDescent="0.25">
      <c r="A678" s="11"/>
      <c r="B678" s="41"/>
      <c r="C678" s="10"/>
      <c r="D678" s="10"/>
      <c r="E678" s="10"/>
      <c r="F678" s="10"/>
      <c r="G678" s="10"/>
      <c r="H678" s="10"/>
      <c r="I678" s="39"/>
      <c r="J678" s="29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24.75" customHeight="1" x14ac:dyDescent="0.25">
      <c r="A679" s="11"/>
      <c r="B679" s="41"/>
      <c r="C679" s="10"/>
      <c r="D679" s="10"/>
      <c r="E679" s="10"/>
      <c r="F679" s="10"/>
      <c r="G679" s="10"/>
      <c r="H679" s="10"/>
      <c r="I679" s="39"/>
      <c r="J679" s="29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24.75" customHeight="1" x14ac:dyDescent="0.25">
      <c r="A680" s="11"/>
      <c r="B680" s="41"/>
      <c r="C680" s="10"/>
      <c r="D680" s="10"/>
      <c r="E680" s="10"/>
      <c r="F680" s="10"/>
      <c r="G680" s="10"/>
      <c r="H680" s="10"/>
      <c r="I680" s="39"/>
      <c r="J680" s="29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24.75" customHeight="1" x14ac:dyDescent="0.25">
      <c r="A681" s="11"/>
      <c r="B681" s="41"/>
      <c r="C681" s="10"/>
      <c r="D681" s="10"/>
      <c r="E681" s="10"/>
      <c r="F681" s="10"/>
      <c r="G681" s="10"/>
      <c r="H681" s="10"/>
      <c r="I681" s="39"/>
      <c r="J681" s="29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24.75" customHeight="1" x14ac:dyDescent="0.25">
      <c r="A682" s="11"/>
      <c r="B682" s="41"/>
      <c r="C682" s="10"/>
      <c r="D682" s="10"/>
      <c r="E682" s="10"/>
      <c r="F682" s="10"/>
      <c r="G682" s="10"/>
      <c r="H682" s="10"/>
      <c r="I682" s="39"/>
      <c r="J682" s="29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24.75" customHeight="1" x14ac:dyDescent="0.25">
      <c r="A683" s="11"/>
      <c r="B683" s="41"/>
      <c r="C683" s="10"/>
      <c r="D683" s="10"/>
      <c r="E683" s="10"/>
      <c r="F683" s="10"/>
      <c r="G683" s="10"/>
      <c r="H683" s="10"/>
      <c r="I683" s="39"/>
      <c r="J683" s="29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24.75" customHeight="1" x14ac:dyDescent="0.25">
      <c r="A684" s="11"/>
      <c r="B684" s="41"/>
      <c r="C684" s="10"/>
      <c r="D684" s="10"/>
      <c r="E684" s="10"/>
      <c r="F684" s="10"/>
      <c r="G684" s="10"/>
      <c r="H684" s="10"/>
      <c r="I684" s="39"/>
      <c r="J684" s="29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24.75" customHeight="1" x14ac:dyDescent="0.25">
      <c r="A685" s="11"/>
      <c r="B685" s="41"/>
      <c r="C685" s="10"/>
      <c r="D685" s="10"/>
      <c r="E685" s="10"/>
      <c r="F685" s="10"/>
      <c r="G685" s="10"/>
      <c r="H685" s="10"/>
      <c r="I685" s="39"/>
      <c r="J685" s="29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24.75" customHeight="1" x14ac:dyDescent="0.25">
      <c r="A686" s="11"/>
      <c r="B686" s="41"/>
      <c r="C686" s="10"/>
      <c r="D686" s="10"/>
      <c r="E686" s="10"/>
      <c r="F686" s="10"/>
      <c r="G686" s="10"/>
      <c r="H686" s="10"/>
      <c r="I686" s="39"/>
      <c r="J686" s="29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24.75" customHeight="1" x14ac:dyDescent="0.25">
      <c r="A687" s="11"/>
      <c r="B687" s="41"/>
      <c r="C687" s="10"/>
      <c r="D687" s="10"/>
      <c r="E687" s="10"/>
      <c r="F687" s="10"/>
      <c r="G687" s="10"/>
      <c r="H687" s="10"/>
      <c r="I687" s="39"/>
      <c r="J687" s="29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24.75" customHeight="1" x14ac:dyDescent="0.25">
      <c r="A688" s="11"/>
      <c r="B688" s="41"/>
      <c r="C688" s="10"/>
      <c r="D688" s="10"/>
      <c r="E688" s="10"/>
      <c r="F688" s="10"/>
      <c r="G688" s="10"/>
      <c r="H688" s="10"/>
      <c r="I688" s="39"/>
      <c r="J688" s="29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24.75" customHeight="1" x14ac:dyDescent="0.25">
      <c r="A689" s="11"/>
      <c r="B689" s="41"/>
      <c r="C689" s="10"/>
      <c r="D689" s="10"/>
      <c r="E689" s="10"/>
      <c r="F689" s="10"/>
      <c r="G689" s="10"/>
      <c r="H689" s="10"/>
      <c r="I689" s="39"/>
      <c r="J689" s="29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24.75" customHeight="1" x14ac:dyDescent="0.25">
      <c r="A690" s="11"/>
      <c r="B690" s="41"/>
      <c r="C690" s="10"/>
      <c r="D690" s="10"/>
      <c r="E690" s="10"/>
      <c r="F690" s="10"/>
      <c r="G690" s="10"/>
      <c r="H690" s="10"/>
      <c r="I690" s="39"/>
      <c r="J690" s="29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24.75" customHeight="1" x14ac:dyDescent="0.25">
      <c r="A691" s="11"/>
      <c r="B691" s="41"/>
      <c r="C691" s="10"/>
      <c r="D691" s="10"/>
      <c r="E691" s="10"/>
      <c r="F691" s="10"/>
      <c r="G691" s="10"/>
      <c r="H691" s="10"/>
      <c r="I691" s="39"/>
      <c r="J691" s="29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24.75" customHeight="1" x14ac:dyDescent="0.25">
      <c r="A692" s="11"/>
      <c r="B692" s="41"/>
      <c r="C692" s="10"/>
      <c r="D692" s="10"/>
      <c r="E692" s="10"/>
      <c r="F692" s="10"/>
      <c r="G692" s="10"/>
      <c r="H692" s="10"/>
      <c r="I692" s="39"/>
      <c r="J692" s="29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24.75" customHeight="1" x14ac:dyDescent="0.25">
      <c r="A693" s="11"/>
      <c r="B693" s="41"/>
      <c r="C693" s="10"/>
      <c r="D693" s="10"/>
      <c r="E693" s="10"/>
      <c r="F693" s="10"/>
      <c r="G693" s="10"/>
      <c r="H693" s="10"/>
      <c r="I693" s="39"/>
      <c r="J693" s="29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24.75" customHeight="1" x14ac:dyDescent="0.25">
      <c r="A694" s="11"/>
      <c r="B694" s="41"/>
      <c r="C694" s="10"/>
      <c r="D694" s="10"/>
      <c r="E694" s="10"/>
      <c r="F694" s="10"/>
      <c r="G694" s="10"/>
      <c r="H694" s="10"/>
      <c r="I694" s="39"/>
      <c r="J694" s="29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24.75" customHeight="1" x14ac:dyDescent="0.25">
      <c r="A695" s="11"/>
      <c r="B695" s="41"/>
      <c r="C695" s="10"/>
      <c r="D695" s="10"/>
      <c r="E695" s="10"/>
      <c r="F695" s="10"/>
      <c r="G695" s="10"/>
      <c r="H695" s="10"/>
      <c r="I695" s="39"/>
      <c r="J695" s="29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24.75" customHeight="1" x14ac:dyDescent="0.25">
      <c r="A696" s="11"/>
      <c r="B696" s="41"/>
      <c r="C696" s="10"/>
      <c r="D696" s="10"/>
      <c r="E696" s="10"/>
      <c r="F696" s="10"/>
      <c r="G696" s="10"/>
      <c r="H696" s="10"/>
      <c r="I696" s="39"/>
      <c r="J696" s="29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24.75" customHeight="1" x14ac:dyDescent="0.25">
      <c r="A697" s="11"/>
      <c r="B697" s="41"/>
      <c r="C697" s="10"/>
      <c r="D697" s="10"/>
      <c r="E697" s="10"/>
      <c r="F697" s="10"/>
      <c r="G697" s="10"/>
      <c r="H697" s="10"/>
      <c r="I697" s="39"/>
      <c r="J697" s="29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24.75" customHeight="1" x14ac:dyDescent="0.25">
      <c r="A698" s="11"/>
      <c r="B698" s="41"/>
      <c r="C698" s="10"/>
      <c r="D698" s="10"/>
      <c r="E698" s="10"/>
      <c r="F698" s="10"/>
      <c r="G698" s="10"/>
      <c r="H698" s="10"/>
      <c r="I698" s="39"/>
      <c r="J698" s="29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24.75" customHeight="1" x14ac:dyDescent="0.25">
      <c r="A699" s="11"/>
      <c r="B699" s="41"/>
      <c r="C699" s="10"/>
      <c r="D699" s="10"/>
      <c r="E699" s="10"/>
      <c r="F699" s="10"/>
      <c r="G699" s="10"/>
      <c r="H699" s="10"/>
      <c r="I699" s="39"/>
      <c r="J699" s="29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24.75" customHeight="1" x14ac:dyDescent="0.25">
      <c r="A700" s="11"/>
      <c r="B700" s="41"/>
      <c r="C700" s="10"/>
      <c r="D700" s="10"/>
      <c r="E700" s="10"/>
      <c r="F700" s="10"/>
      <c r="G700" s="10"/>
      <c r="H700" s="10"/>
      <c r="I700" s="39"/>
      <c r="J700" s="29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24.75" customHeight="1" x14ac:dyDescent="0.25">
      <c r="A701" s="11"/>
      <c r="B701" s="41"/>
      <c r="C701" s="10"/>
      <c r="D701" s="10"/>
      <c r="E701" s="10"/>
      <c r="F701" s="10"/>
      <c r="G701" s="10"/>
      <c r="H701" s="10"/>
      <c r="I701" s="39"/>
      <c r="J701" s="29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24.75" customHeight="1" x14ac:dyDescent="0.25">
      <c r="A702" s="11"/>
      <c r="B702" s="41"/>
      <c r="C702" s="10"/>
      <c r="D702" s="10"/>
      <c r="E702" s="10"/>
      <c r="F702" s="10"/>
      <c r="G702" s="10"/>
      <c r="H702" s="10"/>
      <c r="I702" s="39"/>
      <c r="J702" s="29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24.75" customHeight="1" x14ac:dyDescent="0.25">
      <c r="A703" s="11"/>
      <c r="B703" s="41"/>
      <c r="C703" s="10"/>
      <c r="D703" s="10"/>
      <c r="E703" s="10"/>
      <c r="F703" s="10"/>
      <c r="G703" s="10"/>
      <c r="H703" s="10"/>
      <c r="I703" s="39"/>
      <c r="J703" s="29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24.75" customHeight="1" x14ac:dyDescent="0.25">
      <c r="A704" s="11"/>
      <c r="B704" s="41"/>
      <c r="C704" s="10"/>
      <c r="D704" s="10"/>
      <c r="E704" s="10"/>
      <c r="F704" s="10"/>
      <c r="G704" s="10"/>
      <c r="H704" s="10"/>
      <c r="I704" s="39"/>
      <c r="J704" s="29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24.75" customHeight="1" x14ac:dyDescent="0.25">
      <c r="A705" s="11"/>
      <c r="B705" s="41"/>
      <c r="C705" s="10"/>
      <c r="D705" s="10"/>
      <c r="E705" s="10"/>
      <c r="F705" s="10"/>
      <c r="G705" s="10"/>
      <c r="H705" s="10"/>
      <c r="I705" s="39"/>
      <c r="J705" s="29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24.75" customHeight="1" x14ac:dyDescent="0.25">
      <c r="A706" s="11"/>
      <c r="B706" s="41"/>
      <c r="C706" s="10"/>
      <c r="D706" s="10"/>
      <c r="E706" s="10"/>
      <c r="F706" s="10"/>
      <c r="G706" s="10"/>
      <c r="H706" s="10"/>
      <c r="I706" s="39"/>
      <c r="J706" s="29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24.75" customHeight="1" x14ac:dyDescent="0.25">
      <c r="A707" s="11"/>
      <c r="B707" s="41"/>
      <c r="C707" s="10"/>
      <c r="D707" s="10"/>
      <c r="E707" s="10"/>
      <c r="F707" s="10"/>
      <c r="G707" s="10"/>
      <c r="H707" s="10"/>
      <c r="I707" s="39"/>
      <c r="J707" s="29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24.75" customHeight="1" x14ac:dyDescent="0.25">
      <c r="A708" s="11"/>
      <c r="B708" s="41"/>
      <c r="C708" s="10"/>
      <c r="D708" s="10"/>
      <c r="E708" s="10"/>
      <c r="F708" s="10"/>
      <c r="G708" s="10"/>
      <c r="H708" s="10"/>
      <c r="I708" s="39"/>
      <c r="J708" s="29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24.75" customHeight="1" x14ac:dyDescent="0.25">
      <c r="A709" s="11"/>
      <c r="B709" s="41"/>
      <c r="C709" s="10"/>
      <c r="D709" s="10"/>
      <c r="E709" s="10"/>
      <c r="F709" s="10"/>
      <c r="G709" s="10"/>
      <c r="H709" s="10"/>
      <c r="I709" s="39"/>
      <c r="J709" s="29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24.75" customHeight="1" x14ac:dyDescent="0.25">
      <c r="A710" s="11"/>
      <c r="B710" s="41"/>
      <c r="C710" s="10"/>
      <c r="D710" s="10"/>
      <c r="E710" s="10"/>
      <c r="F710" s="10"/>
      <c r="G710" s="10"/>
      <c r="H710" s="10"/>
      <c r="I710" s="39"/>
      <c r="J710" s="29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24.75" customHeight="1" x14ac:dyDescent="0.25">
      <c r="A711" s="11"/>
      <c r="B711" s="41"/>
      <c r="C711" s="10"/>
      <c r="D711" s="10"/>
      <c r="E711" s="10"/>
      <c r="F711" s="10"/>
      <c r="G711" s="10"/>
      <c r="H711" s="10"/>
      <c r="I711" s="39"/>
      <c r="J711" s="29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24.75" customHeight="1" x14ac:dyDescent="0.25">
      <c r="A712" s="11"/>
      <c r="B712" s="41"/>
      <c r="C712" s="10"/>
      <c r="D712" s="10"/>
      <c r="E712" s="10"/>
      <c r="F712" s="10"/>
      <c r="G712" s="10"/>
      <c r="H712" s="10"/>
      <c r="I712" s="39"/>
      <c r="J712" s="29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24.75" customHeight="1" x14ac:dyDescent="0.25">
      <c r="A713" s="11"/>
      <c r="B713" s="41"/>
      <c r="C713" s="10"/>
      <c r="D713" s="10"/>
      <c r="E713" s="10"/>
      <c r="F713" s="10"/>
      <c r="G713" s="10"/>
      <c r="H713" s="10"/>
      <c r="I713" s="39"/>
      <c r="J713" s="29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24.75" customHeight="1" x14ac:dyDescent="0.25">
      <c r="A714" s="11"/>
      <c r="B714" s="41"/>
      <c r="C714" s="10"/>
      <c r="D714" s="10"/>
      <c r="E714" s="10"/>
      <c r="F714" s="10"/>
      <c r="G714" s="10"/>
      <c r="H714" s="10"/>
      <c r="I714" s="39"/>
      <c r="J714" s="29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24.75" customHeight="1" x14ac:dyDescent="0.25">
      <c r="A715" s="11"/>
      <c r="B715" s="41"/>
      <c r="C715" s="10"/>
      <c r="D715" s="10"/>
      <c r="E715" s="10"/>
      <c r="F715" s="10"/>
      <c r="G715" s="10"/>
      <c r="H715" s="10"/>
      <c r="I715" s="39"/>
      <c r="J715" s="29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24.75" customHeight="1" x14ac:dyDescent="0.25">
      <c r="A716" s="11"/>
      <c r="B716" s="41"/>
      <c r="C716" s="10"/>
      <c r="D716" s="10"/>
      <c r="E716" s="10"/>
      <c r="F716" s="10"/>
      <c r="G716" s="10"/>
      <c r="H716" s="10"/>
      <c r="I716" s="39"/>
      <c r="J716" s="29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24.75" customHeight="1" x14ac:dyDescent="0.25">
      <c r="A717" s="11"/>
      <c r="B717" s="41"/>
      <c r="C717" s="10"/>
      <c r="D717" s="10"/>
      <c r="E717" s="10"/>
      <c r="F717" s="10"/>
      <c r="G717" s="10"/>
      <c r="H717" s="10"/>
      <c r="I717" s="39"/>
      <c r="J717" s="29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24.75" customHeight="1" x14ac:dyDescent="0.25">
      <c r="A718" s="11"/>
      <c r="B718" s="41"/>
      <c r="C718" s="10"/>
      <c r="D718" s="10"/>
      <c r="E718" s="10"/>
      <c r="F718" s="10"/>
      <c r="G718" s="10"/>
      <c r="H718" s="10"/>
      <c r="I718" s="39"/>
      <c r="J718" s="29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24.75" customHeight="1" x14ac:dyDescent="0.25">
      <c r="A719" s="11"/>
      <c r="B719" s="41"/>
      <c r="C719" s="10"/>
      <c r="D719" s="10"/>
      <c r="E719" s="10"/>
      <c r="F719" s="10"/>
      <c r="G719" s="10"/>
      <c r="H719" s="10"/>
      <c r="I719" s="39"/>
      <c r="J719" s="29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24.75" customHeight="1" x14ac:dyDescent="0.25">
      <c r="A720" s="11"/>
      <c r="B720" s="41"/>
      <c r="C720" s="10"/>
      <c r="D720" s="10"/>
      <c r="E720" s="10"/>
      <c r="F720" s="10"/>
      <c r="G720" s="10"/>
      <c r="H720" s="10"/>
      <c r="I720" s="39"/>
      <c r="J720" s="29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24.75" customHeight="1" x14ac:dyDescent="0.25">
      <c r="A721" s="11"/>
      <c r="B721" s="41"/>
      <c r="C721" s="10"/>
      <c r="D721" s="10"/>
      <c r="E721" s="10"/>
      <c r="F721" s="10"/>
      <c r="G721" s="10"/>
      <c r="H721" s="10"/>
      <c r="I721" s="39"/>
      <c r="J721" s="29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24.75" customHeight="1" x14ac:dyDescent="0.25">
      <c r="A722" s="11"/>
      <c r="B722" s="41"/>
      <c r="C722" s="10"/>
      <c r="D722" s="10"/>
      <c r="E722" s="10"/>
      <c r="F722" s="10"/>
      <c r="G722" s="10"/>
      <c r="H722" s="10"/>
      <c r="I722" s="39"/>
      <c r="J722" s="29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24.75" customHeight="1" x14ac:dyDescent="0.25">
      <c r="A723" s="11"/>
      <c r="B723" s="41"/>
      <c r="C723" s="10"/>
      <c r="D723" s="10"/>
      <c r="E723" s="10"/>
      <c r="F723" s="10"/>
      <c r="G723" s="10"/>
      <c r="H723" s="10"/>
      <c r="I723" s="39"/>
      <c r="J723" s="29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24.75" customHeight="1" x14ac:dyDescent="0.25">
      <c r="A724" s="11"/>
      <c r="B724" s="41"/>
      <c r="C724" s="10"/>
      <c r="D724" s="10"/>
      <c r="E724" s="10"/>
      <c r="F724" s="10"/>
      <c r="G724" s="10"/>
      <c r="H724" s="10"/>
      <c r="I724" s="39"/>
      <c r="J724" s="29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24.75" customHeight="1" x14ac:dyDescent="0.25">
      <c r="A725" s="11"/>
      <c r="B725" s="41"/>
      <c r="C725" s="10"/>
      <c r="D725" s="10"/>
      <c r="E725" s="10"/>
      <c r="F725" s="10"/>
      <c r="G725" s="10"/>
      <c r="H725" s="10"/>
      <c r="I725" s="39"/>
      <c r="J725" s="29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24.75" customHeight="1" x14ac:dyDescent="0.25">
      <c r="A726" s="11"/>
      <c r="B726" s="41"/>
      <c r="C726" s="10"/>
      <c r="D726" s="10"/>
      <c r="E726" s="10"/>
      <c r="F726" s="10"/>
      <c r="G726" s="10"/>
      <c r="H726" s="10"/>
      <c r="I726" s="39"/>
      <c r="J726" s="29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24.75" customHeight="1" x14ac:dyDescent="0.25">
      <c r="A727" s="11"/>
      <c r="B727" s="41"/>
      <c r="C727" s="10"/>
      <c r="D727" s="10"/>
      <c r="E727" s="10"/>
      <c r="F727" s="10"/>
      <c r="G727" s="10"/>
      <c r="H727" s="10"/>
      <c r="I727" s="39"/>
      <c r="J727" s="29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24.75" customHeight="1" x14ac:dyDescent="0.25">
      <c r="A728" s="11"/>
      <c r="B728" s="41"/>
      <c r="C728" s="10"/>
      <c r="D728" s="10"/>
      <c r="E728" s="10"/>
      <c r="F728" s="10"/>
      <c r="G728" s="10"/>
      <c r="H728" s="10"/>
      <c r="I728" s="39"/>
      <c r="J728" s="29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24.75" customHeight="1" x14ac:dyDescent="0.25">
      <c r="A729" s="11"/>
      <c r="B729" s="41"/>
      <c r="C729" s="10"/>
      <c r="D729" s="10"/>
      <c r="E729" s="10"/>
      <c r="F729" s="10"/>
      <c r="G729" s="10"/>
      <c r="H729" s="10"/>
      <c r="I729" s="39"/>
      <c r="J729" s="29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24.75" customHeight="1" x14ac:dyDescent="0.25">
      <c r="A730" s="11"/>
      <c r="B730" s="41"/>
      <c r="C730" s="10"/>
      <c r="D730" s="10"/>
      <c r="E730" s="10"/>
      <c r="F730" s="10"/>
      <c r="G730" s="10"/>
      <c r="H730" s="10"/>
      <c r="I730" s="39"/>
      <c r="J730" s="29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24.75" customHeight="1" x14ac:dyDescent="0.25">
      <c r="A731" s="11"/>
      <c r="B731" s="41"/>
      <c r="C731" s="10"/>
      <c r="D731" s="10"/>
      <c r="E731" s="10"/>
      <c r="F731" s="10"/>
      <c r="G731" s="10"/>
      <c r="H731" s="10"/>
      <c r="I731" s="39"/>
      <c r="J731" s="29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24.75" customHeight="1" x14ac:dyDescent="0.25">
      <c r="A732" s="11"/>
      <c r="B732" s="41"/>
      <c r="C732" s="10"/>
      <c r="D732" s="10"/>
      <c r="E732" s="10"/>
      <c r="F732" s="10"/>
      <c r="G732" s="10"/>
      <c r="H732" s="10"/>
      <c r="I732" s="39"/>
      <c r="J732" s="29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24.75" customHeight="1" x14ac:dyDescent="0.25">
      <c r="A733" s="11"/>
      <c r="B733" s="41"/>
      <c r="C733" s="10"/>
      <c r="D733" s="10"/>
      <c r="E733" s="10"/>
      <c r="F733" s="10"/>
      <c r="G733" s="10"/>
      <c r="H733" s="10"/>
      <c r="I733" s="39"/>
      <c r="J733" s="29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24.75" customHeight="1" x14ac:dyDescent="0.25">
      <c r="A734" s="11"/>
      <c r="B734" s="41"/>
      <c r="C734" s="10"/>
      <c r="D734" s="10"/>
      <c r="E734" s="10"/>
      <c r="F734" s="10"/>
      <c r="G734" s="10"/>
      <c r="H734" s="10"/>
      <c r="I734" s="39"/>
      <c r="J734" s="29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24.75" customHeight="1" x14ac:dyDescent="0.25">
      <c r="A735" s="11"/>
      <c r="B735" s="41"/>
      <c r="C735" s="10"/>
      <c r="D735" s="10"/>
      <c r="E735" s="10"/>
      <c r="F735" s="10"/>
      <c r="G735" s="10"/>
      <c r="H735" s="10"/>
      <c r="I735" s="39"/>
      <c r="J735" s="29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24.75" customHeight="1" x14ac:dyDescent="0.25">
      <c r="A736" s="11"/>
      <c r="B736" s="41"/>
      <c r="C736" s="10"/>
      <c r="D736" s="10"/>
      <c r="E736" s="10"/>
      <c r="F736" s="10"/>
      <c r="G736" s="10"/>
      <c r="H736" s="10"/>
      <c r="I736" s="39"/>
      <c r="J736" s="29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24.75" customHeight="1" x14ac:dyDescent="0.25">
      <c r="A737" s="11"/>
      <c r="B737" s="41"/>
      <c r="C737" s="10"/>
      <c r="D737" s="10"/>
      <c r="E737" s="10"/>
      <c r="F737" s="10"/>
      <c r="G737" s="10"/>
      <c r="H737" s="10"/>
      <c r="I737" s="39"/>
      <c r="J737" s="29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24.75" customHeight="1" x14ac:dyDescent="0.25">
      <c r="A738" s="11"/>
      <c r="B738" s="41"/>
      <c r="C738" s="10"/>
      <c r="D738" s="10"/>
      <c r="E738" s="10"/>
      <c r="F738" s="10"/>
      <c r="G738" s="10"/>
      <c r="H738" s="10"/>
      <c r="I738" s="39"/>
      <c r="J738" s="29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24.75" customHeight="1" x14ac:dyDescent="0.25">
      <c r="A739" s="11"/>
      <c r="B739" s="41"/>
      <c r="C739" s="10"/>
      <c r="D739" s="10"/>
      <c r="E739" s="10"/>
      <c r="F739" s="10"/>
      <c r="G739" s="10"/>
      <c r="H739" s="10"/>
      <c r="I739" s="39"/>
      <c r="J739" s="29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24.75" customHeight="1" x14ac:dyDescent="0.25">
      <c r="A740" s="11"/>
      <c r="B740" s="41"/>
      <c r="C740" s="10"/>
      <c r="D740" s="10"/>
      <c r="E740" s="10"/>
      <c r="F740" s="10"/>
      <c r="G740" s="10"/>
      <c r="H740" s="10"/>
      <c r="I740" s="39"/>
      <c r="J740" s="29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24.75" customHeight="1" x14ac:dyDescent="0.25">
      <c r="A741" s="11"/>
      <c r="B741" s="41"/>
      <c r="C741" s="10"/>
      <c r="D741" s="10"/>
      <c r="E741" s="10"/>
      <c r="F741" s="10"/>
      <c r="G741" s="10"/>
      <c r="H741" s="10"/>
      <c r="I741" s="39"/>
      <c r="J741" s="29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24.75" customHeight="1" x14ac:dyDescent="0.25">
      <c r="A742" s="11"/>
      <c r="B742" s="41"/>
      <c r="C742" s="10"/>
      <c r="D742" s="10"/>
      <c r="E742" s="10"/>
      <c r="F742" s="10"/>
      <c r="G742" s="10"/>
      <c r="H742" s="10"/>
      <c r="I742" s="39"/>
      <c r="J742" s="29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24.75" customHeight="1" x14ac:dyDescent="0.25">
      <c r="A743" s="11"/>
      <c r="B743" s="41"/>
      <c r="C743" s="10"/>
      <c r="D743" s="10"/>
      <c r="E743" s="10"/>
      <c r="F743" s="10"/>
      <c r="G743" s="10"/>
      <c r="H743" s="10"/>
      <c r="I743" s="39"/>
      <c r="J743" s="29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24.75" customHeight="1" x14ac:dyDescent="0.25">
      <c r="A744" s="11"/>
      <c r="B744" s="41"/>
      <c r="C744" s="10"/>
      <c r="D744" s="10"/>
      <c r="E744" s="10"/>
      <c r="F744" s="10"/>
      <c r="G744" s="10"/>
      <c r="H744" s="10"/>
      <c r="I744" s="39"/>
      <c r="J744" s="29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24.75" customHeight="1" x14ac:dyDescent="0.25">
      <c r="A745" s="11"/>
      <c r="B745" s="41"/>
      <c r="C745" s="10"/>
      <c r="D745" s="10"/>
      <c r="E745" s="10"/>
      <c r="F745" s="10"/>
      <c r="G745" s="10"/>
      <c r="H745" s="10"/>
      <c r="I745" s="39"/>
      <c r="J745" s="29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24.75" customHeight="1" x14ac:dyDescent="0.25">
      <c r="A746" s="11"/>
      <c r="B746" s="41"/>
      <c r="C746" s="10"/>
      <c r="D746" s="10"/>
      <c r="E746" s="10"/>
      <c r="F746" s="10"/>
      <c r="G746" s="10"/>
      <c r="H746" s="10"/>
      <c r="I746" s="39"/>
      <c r="J746" s="29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24.75" customHeight="1" x14ac:dyDescent="0.25">
      <c r="A747" s="11"/>
      <c r="B747" s="41"/>
      <c r="C747" s="10"/>
      <c r="D747" s="10"/>
      <c r="E747" s="10"/>
      <c r="F747" s="10"/>
      <c r="G747" s="10"/>
      <c r="H747" s="10"/>
      <c r="I747" s="39"/>
      <c r="J747" s="29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24.75" customHeight="1" x14ac:dyDescent="0.25">
      <c r="A748" s="11"/>
      <c r="B748" s="41"/>
      <c r="C748" s="10"/>
      <c r="D748" s="10"/>
      <c r="E748" s="10"/>
      <c r="F748" s="10"/>
      <c r="G748" s="10"/>
      <c r="H748" s="10"/>
      <c r="I748" s="39"/>
      <c r="J748" s="29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24.75" customHeight="1" x14ac:dyDescent="0.25">
      <c r="A749" s="11"/>
      <c r="B749" s="41"/>
      <c r="C749" s="10"/>
      <c r="D749" s="10"/>
      <c r="E749" s="10"/>
      <c r="F749" s="10"/>
      <c r="G749" s="10"/>
      <c r="H749" s="10"/>
      <c r="I749" s="39"/>
      <c r="J749" s="29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24.75" customHeight="1" x14ac:dyDescent="0.25">
      <c r="A750" s="11"/>
      <c r="B750" s="41"/>
      <c r="C750" s="10"/>
      <c r="D750" s="10"/>
      <c r="E750" s="10"/>
      <c r="F750" s="10"/>
      <c r="G750" s="10"/>
      <c r="H750" s="10"/>
      <c r="I750" s="39"/>
      <c r="J750" s="29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24.75" customHeight="1" x14ac:dyDescent="0.25">
      <c r="A751" s="11"/>
      <c r="B751" s="41"/>
      <c r="C751" s="10"/>
      <c r="D751" s="10"/>
      <c r="E751" s="10"/>
      <c r="F751" s="10"/>
      <c r="G751" s="10"/>
      <c r="H751" s="10"/>
      <c r="I751" s="39"/>
      <c r="J751" s="29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24.75" customHeight="1" x14ac:dyDescent="0.25">
      <c r="A752" s="11"/>
      <c r="B752" s="41"/>
      <c r="C752" s="10"/>
      <c r="D752" s="10"/>
      <c r="E752" s="10"/>
      <c r="F752" s="10"/>
      <c r="G752" s="10"/>
      <c r="H752" s="10"/>
      <c r="I752" s="39"/>
      <c r="J752" s="29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24.75" customHeight="1" x14ac:dyDescent="0.25">
      <c r="A753" s="11"/>
      <c r="B753" s="41"/>
      <c r="C753" s="10"/>
      <c r="D753" s="10"/>
      <c r="E753" s="10"/>
      <c r="F753" s="10"/>
      <c r="G753" s="10"/>
      <c r="H753" s="10"/>
      <c r="I753" s="39"/>
      <c r="J753" s="29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24.75" customHeight="1" x14ac:dyDescent="0.25">
      <c r="A754" s="11"/>
      <c r="B754" s="41"/>
      <c r="C754" s="10"/>
      <c r="D754" s="10"/>
      <c r="E754" s="10"/>
      <c r="F754" s="10"/>
      <c r="G754" s="10"/>
      <c r="H754" s="10"/>
      <c r="I754" s="39"/>
      <c r="J754" s="29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24.75" customHeight="1" x14ac:dyDescent="0.25">
      <c r="A755" s="11"/>
      <c r="B755" s="41"/>
      <c r="C755" s="10"/>
      <c r="D755" s="10"/>
      <c r="E755" s="10"/>
      <c r="F755" s="10"/>
      <c r="G755" s="10"/>
      <c r="H755" s="10"/>
      <c r="I755" s="39"/>
      <c r="J755" s="29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24.75" customHeight="1" x14ac:dyDescent="0.25">
      <c r="A756" s="11"/>
      <c r="B756" s="41"/>
      <c r="C756" s="10"/>
      <c r="D756" s="10"/>
      <c r="E756" s="10"/>
      <c r="F756" s="10"/>
      <c r="G756" s="10"/>
      <c r="H756" s="10"/>
      <c r="I756" s="39"/>
      <c r="J756" s="29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24.75" customHeight="1" x14ac:dyDescent="0.25">
      <c r="A757" s="11"/>
      <c r="B757" s="41"/>
      <c r="C757" s="10"/>
      <c r="D757" s="10"/>
      <c r="E757" s="10"/>
      <c r="F757" s="10"/>
      <c r="G757" s="10"/>
      <c r="H757" s="10"/>
      <c r="I757" s="39"/>
      <c r="J757" s="29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24.75" customHeight="1" x14ac:dyDescent="0.25">
      <c r="A758" s="11"/>
      <c r="B758" s="41"/>
      <c r="C758" s="10"/>
      <c r="D758" s="10"/>
      <c r="E758" s="10"/>
      <c r="F758" s="10"/>
      <c r="G758" s="10"/>
      <c r="H758" s="10"/>
      <c r="I758" s="39"/>
      <c r="J758" s="29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24.75" customHeight="1" x14ac:dyDescent="0.25">
      <c r="A759" s="11"/>
      <c r="B759" s="41"/>
      <c r="C759" s="10"/>
      <c r="D759" s="10"/>
      <c r="E759" s="10"/>
      <c r="F759" s="10"/>
      <c r="G759" s="10"/>
      <c r="H759" s="10"/>
      <c r="I759" s="39"/>
      <c r="J759" s="29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24.75" customHeight="1" x14ac:dyDescent="0.25">
      <c r="A760" s="11"/>
      <c r="B760" s="41"/>
      <c r="C760" s="10"/>
      <c r="D760" s="10"/>
      <c r="E760" s="10"/>
      <c r="F760" s="10"/>
      <c r="G760" s="10"/>
      <c r="H760" s="10"/>
      <c r="I760" s="39"/>
      <c r="J760" s="29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24.75" customHeight="1" x14ac:dyDescent="0.25">
      <c r="A761" s="11"/>
      <c r="B761" s="41"/>
      <c r="C761" s="10"/>
      <c r="D761" s="10"/>
      <c r="E761" s="10"/>
      <c r="F761" s="10"/>
      <c r="G761" s="10"/>
      <c r="H761" s="10"/>
      <c r="I761" s="39"/>
      <c r="J761" s="29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24.75" customHeight="1" x14ac:dyDescent="0.25">
      <c r="A762" s="11"/>
      <c r="B762" s="41"/>
      <c r="C762" s="10"/>
      <c r="D762" s="10"/>
      <c r="E762" s="10"/>
      <c r="F762" s="10"/>
      <c r="G762" s="10"/>
      <c r="H762" s="10"/>
      <c r="I762" s="39"/>
      <c r="J762" s="29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24.75" customHeight="1" x14ac:dyDescent="0.25">
      <c r="A763" s="11"/>
      <c r="B763" s="41"/>
      <c r="C763" s="10"/>
      <c r="D763" s="10"/>
      <c r="E763" s="10"/>
      <c r="F763" s="10"/>
      <c r="G763" s="10"/>
      <c r="H763" s="10"/>
      <c r="I763" s="39"/>
      <c r="J763" s="29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24.75" customHeight="1" x14ac:dyDescent="0.25">
      <c r="A764" s="11"/>
      <c r="B764" s="41"/>
      <c r="C764" s="10"/>
      <c r="D764" s="10"/>
      <c r="E764" s="10"/>
      <c r="F764" s="10"/>
      <c r="G764" s="10"/>
      <c r="H764" s="10"/>
      <c r="I764" s="39"/>
      <c r="J764" s="29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24.75" customHeight="1" x14ac:dyDescent="0.25">
      <c r="A765" s="11"/>
      <c r="B765" s="41"/>
      <c r="C765" s="10"/>
      <c r="D765" s="10"/>
      <c r="E765" s="10"/>
      <c r="F765" s="10"/>
      <c r="G765" s="10"/>
      <c r="H765" s="10"/>
      <c r="I765" s="39"/>
      <c r="J765" s="29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24.75" customHeight="1" x14ac:dyDescent="0.25">
      <c r="A766" s="11"/>
      <c r="B766" s="41"/>
      <c r="C766" s="10"/>
      <c r="D766" s="10"/>
      <c r="E766" s="10"/>
      <c r="F766" s="10"/>
      <c r="G766" s="10"/>
      <c r="H766" s="10"/>
      <c r="I766" s="39"/>
      <c r="J766" s="29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24.75" customHeight="1" x14ac:dyDescent="0.25">
      <c r="A767" s="11"/>
      <c r="B767" s="41"/>
      <c r="C767" s="10"/>
      <c r="D767" s="10"/>
      <c r="E767" s="10"/>
      <c r="F767" s="10"/>
      <c r="G767" s="10"/>
      <c r="H767" s="10"/>
      <c r="I767" s="39"/>
      <c r="J767" s="29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24.75" customHeight="1" x14ac:dyDescent="0.25">
      <c r="A768" s="11"/>
      <c r="B768" s="41"/>
      <c r="C768" s="10"/>
      <c r="D768" s="10"/>
      <c r="E768" s="10"/>
      <c r="F768" s="10"/>
      <c r="G768" s="10"/>
      <c r="H768" s="10"/>
      <c r="I768" s="39"/>
      <c r="J768" s="29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24.75" customHeight="1" x14ac:dyDescent="0.25">
      <c r="A769" s="11"/>
      <c r="B769" s="41"/>
      <c r="C769" s="10"/>
      <c r="D769" s="10"/>
      <c r="E769" s="10"/>
      <c r="F769" s="10"/>
      <c r="G769" s="10"/>
      <c r="H769" s="10"/>
      <c r="I769" s="39"/>
      <c r="J769" s="29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24.75" customHeight="1" x14ac:dyDescent="0.25">
      <c r="A770" s="11"/>
      <c r="B770" s="41"/>
      <c r="C770" s="10"/>
      <c r="D770" s="10"/>
      <c r="E770" s="10"/>
      <c r="F770" s="10"/>
      <c r="G770" s="10"/>
      <c r="H770" s="10"/>
      <c r="I770" s="39"/>
      <c r="J770" s="29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24.75" customHeight="1" x14ac:dyDescent="0.25">
      <c r="A771" s="11"/>
      <c r="B771" s="41"/>
      <c r="C771" s="10"/>
      <c r="D771" s="10"/>
      <c r="E771" s="10"/>
      <c r="F771" s="10"/>
      <c r="G771" s="10"/>
      <c r="H771" s="10"/>
      <c r="I771" s="39"/>
      <c r="J771" s="29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24.75" customHeight="1" x14ac:dyDescent="0.25">
      <c r="A772" s="11"/>
      <c r="B772" s="41"/>
      <c r="C772" s="10"/>
      <c r="D772" s="10"/>
      <c r="E772" s="10"/>
      <c r="F772" s="10"/>
      <c r="G772" s="10"/>
      <c r="H772" s="10"/>
      <c r="I772" s="39"/>
      <c r="J772" s="29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24.75" customHeight="1" x14ac:dyDescent="0.25">
      <c r="A773" s="11"/>
      <c r="B773" s="41"/>
      <c r="C773" s="10"/>
      <c r="D773" s="10"/>
      <c r="E773" s="10"/>
      <c r="F773" s="10"/>
      <c r="G773" s="10"/>
      <c r="H773" s="10"/>
      <c r="I773" s="39"/>
      <c r="J773" s="29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24.75" customHeight="1" x14ac:dyDescent="0.25">
      <c r="A774" s="11"/>
      <c r="B774" s="41"/>
      <c r="C774" s="10"/>
      <c r="D774" s="10"/>
      <c r="E774" s="10"/>
      <c r="F774" s="10"/>
      <c r="G774" s="10"/>
      <c r="H774" s="10"/>
      <c r="I774" s="39"/>
      <c r="J774" s="29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24.75" customHeight="1" x14ac:dyDescent="0.25">
      <c r="A775" s="11"/>
      <c r="B775" s="41"/>
      <c r="C775" s="10"/>
      <c r="D775" s="10"/>
      <c r="E775" s="10"/>
      <c r="F775" s="10"/>
      <c r="G775" s="10"/>
      <c r="H775" s="10"/>
      <c r="I775" s="39"/>
      <c r="J775" s="29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24.75" customHeight="1" x14ac:dyDescent="0.25">
      <c r="A776" s="11"/>
      <c r="B776" s="41"/>
      <c r="C776" s="10"/>
      <c r="D776" s="10"/>
      <c r="E776" s="10"/>
      <c r="F776" s="10"/>
      <c r="G776" s="10"/>
      <c r="H776" s="10"/>
      <c r="I776" s="39"/>
      <c r="J776" s="29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24.75" customHeight="1" x14ac:dyDescent="0.25">
      <c r="A777" s="11"/>
      <c r="B777" s="41"/>
      <c r="C777" s="10"/>
      <c r="D777" s="10"/>
      <c r="E777" s="10"/>
      <c r="F777" s="10"/>
      <c r="G777" s="10"/>
      <c r="H777" s="10"/>
      <c r="I777" s="39"/>
      <c r="J777" s="29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24.75" customHeight="1" x14ac:dyDescent="0.25">
      <c r="A778" s="11"/>
      <c r="B778" s="41"/>
      <c r="C778" s="10"/>
      <c r="D778" s="10"/>
      <c r="E778" s="10"/>
      <c r="F778" s="10"/>
      <c r="G778" s="10"/>
      <c r="H778" s="10"/>
      <c r="I778" s="39"/>
      <c r="J778" s="29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24.75" customHeight="1" x14ac:dyDescent="0.25">
      <c r="A779" s="11"/>
      <c r="B779" s="41"/>
      <c r="C779" s="10"/>
      <c r="D779" s="10"/>
      <c r="E779" s="10"/>
      <c r="F779" s="10"/>
      <c r="G779" s="10"/>
      <c r="H779" s="10"/>
      <c r="I779" s="39"/>
      <c r="J779" s="29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24.75" customHeight="1" x14ac:dyDescent="0.25">
      <c r="A780" s="11"/>
      <c r="B780" s="41"/>
      <c r="C780" s="10"/>
      <c r="D780" s="10"/>
      <c r="E780" s="10"/>
      <c r="F780" s="10"/>
      <c r="G780" s="10"/>
      <c r="H780" s="10"/>
      <c r="I780" s="39"/>
      <c r="J780" s="29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24.75" customHeight="1" x14ac:dyDescent="0.25">
      <c r="A781" s="11"/>
      <c r="B781" s="41"/>
      <c r="C781" s="10"/>
      <c r="D781" s="10"/>
      <c r="E781" s="10"/>
      <c r="F781" s="10"/>
      <c r="G781" s="10"/>
      <c r="H781" s="10"/>
      <c r="I781" s="39"/>
      <c r="J781" s="29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24.75" customHeight="1" x14ac:dyDescent="0.25">
      <c r="A782" s="11"/>
      <c r="B782" s="41"/>
      <c r="C782" s="10"/>
      <c r="D782" s="10"/>
      <c r="E782" s="10"/>
      <c r="F782" s="10"/>
      <c r="G782" s="10"/>
      <c r="H782" s="10"/>
      <c r="I782" s="39"/>
      <c r="J782" s="29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24.75" customHeight="1" x14ac:dyDescent="0.25">
      <c r="A783" s="11"/>
      <c r="B783" s="41"/>
      <c r="C783" s="10"/>
      <c r="D783" s="10"/>
      <c r="E783" s="10"/>
      <c r="F783" s="10"/>
      <c r="G783" s="10"/>
      <c r="H783" s="10"/>
      <c r="I783" s="39"/>
      <c r="J783" s="29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24.75" customHeight="1" x14ac:dyDescent="0.25">
      <c r="A784" s="11"/>
      <c r="B784" s="41"/>
      <c r="C784" s="10"/>
      <c r="D784" s="10"/>
      <c r="E784" s="10"/>
      <c r="F784" s="10"/>
      <c r="G784" s="10"/>
      <c r="H784" s="10"/>
      <c r="I784" s="39"/>
      <c r="J784" s="29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24.75" customHeight="1" x14ac:dyDescent="0.25">
      <c r="A785" s="11"/>
      <c r="B785" s="41"/>
      <c r="C785" s="10"/>
      <c r="D785" s="10"/>
      <c r="E785" s="10"/>
      <c r="F785" s="10"/>
      <c r="G785" s="10"/>
      <c r="H785" s="10"/>
      <c r="I785" s="39"/>
      <c r="J785" s="29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24.75" customHeight="1" x14ac:dyDescent="0.25">
      <c r="A786" s="11"/>
      <c r="B786" s="41"/>
      <c r="C786" s="10"/>
      <c r="D786" s="10"/>
      <c r="E786" s="10"/>
      <c r="F786" s="10"/>
      <c r="G786" s="10"/>
      <c r="H786" s="10"/>
      <c r="I786" s="39"/>
      <c r="J786" s="29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24.75" customHeight="1" x14ac:dyDescent="0.25">
      <c r="A787" s="11"/>
      <c r="B787" s="41"/>
      <c r="C787" s="10"/>
      <c r="D787" s="10"/>
      <c r="E787" s="10"/>
      <c r="F787" s="10"/>
      <c r="G787" s="10"/>
      <c r="H787" s="10"/>
      <c r="I787" s="39"/>
      <c r="J787" s="29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24.75" customHeight="1" x14ac:dyDescent="0.25">
      <c r="A788" s="11"/>
      <c r="B788" s="41"/>
      <c r="C788" s="10"/>
      <c r="D788" s="10"/>
      <c r="E788" s="10"/>
      <c r="F788" s="10"/>
      <c r="G788" s="10"/>
      <c r="H788" s="10"/>
      <c r="I788" s="39"/>
      <c r="J788" s="29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24.75" customHeight="1" x14ac:dyDescent="0.25">
      <c r="A789" s="11"/>
      <c r="B789" s="41"/>
      <c r="C789" s="10"/>
      <c r="D789" s="10"/>
      <c r="E789" s="10"/>
      <c r="F789" s="10"/>
      <c r="G789" s="10"/>
      <c r="H789" s="10"/>
      <c r="I789" s="39"/>
      <c r="J789" s="29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24.75" customHeight="1" x14ac:dyDescent="0.25">
      <c r="A790" s="11"/>
      <c r="B790" s="41"/>
      <c r="C790" s="10"/>
      <c r="D790" s="10"/>
      <c r="E790" s="10"/>
      <c r="F790" s="10"/>
      <c r="G790" s="10"/>
      <c r="H790" s="10"/>
      <c r="I790" s="39"/>
      <c r="J790" s="29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24.75" customHeight="1" x14ac:dyDescent="0.25">
      <c r="A791" s="11"/>
      <c r="B791" s="41"/>
      <c r="C791" s="10"/>
      <c r="D791" s="10"/>
      <c r="E791" s="10"/>
      <c r="F791" s="10"/>
      <c r="G791" s="10"/>
      <c r="H791" s="10"/>
      <c r="I791" s="39"/>
      <c r="J791" s="29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24.75" customHeight="1" x14ac:dyDescent="0.25">
      <c r="A792" s="11"/>
      <c r="B792" s="41"/>
      <c r="C792" s="10"/>
      <c r="D792" s="10"/>
      <c r="E792" s="10"/>
      <c r="F792" s="10"/>
      <c r="G792" s="10"/>
      <c r="H792" s="10"/>
      <c r="I792" s="39"/>
      <c r="J792" s="29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24.75" customHeight="1" x14ac:dyDescent="0.25">
      <c r="A793" s="11"/>
      <c r="B793" s="41"/>
      <c r="C793" s="10"/>
      <c r="D793" s="10"/>
      <c r="E793" s="10"/>
      <c r="F793" s="10"/>
      <c r="G793" s="10"/>
      <c r="H793" s="10"/>
      <c r="I793" s="39"/>
      <c r="J793" s="29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24.75" customHeight="1" x14ac:dyDescent="0.25">
      <c r="A794" s="11"/>
      <c r="B794" s="41"/>
      <c r="C794" s="10"/>
      <c r="D794" s="10"/>
      <c r="E794" s="10"/>
      <c r="F794" s="10"/>
      <c r="G794" s="10"/>
      <c r="H794" s="10"/>
      <c r="I794" s="39"/>
      <c r="J794" s="29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24.75" customHeight="1" x14ac:dyDescent="0.25">
      <c r="A795" s="11"/>
      <c r="B795" s="41"/>
      <c r="C795" s="10"/>
      <c r="D795" s="10"/>
      <c r="E795" s="10"/>
      <c r="F795" s="10"/>
      <c r="G795" s="10"/>
      <c r="H795" s="10"/>
      <c r="I795" s="39"/>
      <c r="J795" s="29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24.75" customHeight="1" x14ac:dyDescent="0.25">
      <c r="A796" s="11"/>
      <c r="B796" s="41"/>
      <c r="C796" s="10"/>
      <c r="D796" s="10"/>
      <c r="E796" s="10"/>
      <c r="F796" s="10"/>
      <c r="G796" s="10"/>
      <c r="H796" s="10"/>
      <c r="I796" s="39"/>
      <c r="J796" s="29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24.75" customHeight="1" x14ac:dyDescent="0.25">
      <c r="A797" s="11"/>
      <c r="B797" s="41"/>
      <c r="C797" s="10"/>
      <c r="D797" s="10"/>
      <c r="E797" s="10"/>
      <c r="F797" s="10"/>
      <c r="G797" s="10"/>
      <c r="H797" s="10"/>
      <c r="I797" s="39"/>
      <c r="J797" s="29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24.75" customHeight="1" x14ac:dyDescent="0.25">
      <c r="A798" s="11"/>
      <c r="B798" s="41"/>
      <c r="C798" s="10"/>
      <c r="D798" s="10"/>
      <c r="E798" s="10"/>
      <c r="F798" s="10"/>
      <c r="G798" s="10"/>
      <c r="H798" s="10"/>
      <c r="I798" s="39"/>
      <c r="J798" s="29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24.75" customHeight="1" x14ac:dyDescent="0.25">
      <c r="A799" s="11"/>
      <c r="B799" s="41"/>
      <c r="C799" s="10"/>
      <c r="D799" s="10"/>
      <c r="E799" s="10"/>
      <c r="F799" s="10"/>
      <c r="G799" s="10"/>
      <c r="H799" s="10"/>
      <c r="I799" s="39"/>
      <c r="J799" s="29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24.75" customHeight="1" x14ac:dyDescent="0.25">
      <c r="A800" s="11"/>
      <c r="B800" s="41"/>
      <c r="C800" s="10"/>
      <c r="D800" s="10"/>
      <c r="E800" s="10"/>
      <c r="F800" s="10"/>
      <c r="G800" s="10"/>
      <c r="H800" s="10"/>
      <c r="I800" s="39"/>
      <c r="J800" s="29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24.75" customHeight="1" x14ac:dyDescent="0.25">
      <c r="A801" s="11"/>
      <c r="B801" s="41"/>
      <c r="C801" s="10"/>
      <c r="D801" s="10"/>
      <c r="E801" s="10"/>
      <c r="F801" s="10"/>
      <c r="G801" s="10"/>
      <c r="H801" s="10"/>
      <c r="I801" s="39"/>
      <c r="J801" s="29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24.75" customHeight="1" x14ac:dyDescent="0.25">
      <c r="A802" s="11"/>
      <c r="B802" s="41"/>
      <c r="C802" s="10"/>
      <c r="D802" s="10"/>
      <c r="E802" s="10"/>
      <c r="F802" s="10"/>
      <c r="G802" s="10"/>
      <c r="H802" s="10"/>
      <c r="I802" s="39"/>
      <c r="J802" s="29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24.75" customHeight="1" x14ac:dyDescent="0.25">
      <c r="A803" s="11"/>
      <c r="B803" s="41"/>
      <c r="C803" s="10"/>
      <c r="D803" s="10"/>
      <c r="E803" s="10"/>
      <c r="F803" s="10"/>
      <c r="G803" s="10"/>
      <c r="H803" s="10"/>
      <c r="I803" s="39"/>
      <c r="J803" s="29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24.75" customHeight="1" x14ac:dyDescent="0.25">
      <c r="A804" s="11"/>
      <c r="B804" s="41"/>
      <c r="C804" s="10"/>
      <c r="D804" s="10"/>
      <c r="E804" s="10"/>
      <c r="F804" s="10"/>
      <c r="G804" s="10"/>
      <c r="H804" s="10"/>
      <c r="I804" s="39"/>
      <c r="J804" s="29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24.75" customHeight="1" x14ac:dyDescent="0.25">
      <c r="A805" s="11"/>
      <c r="B805" s="41"/>
      <c r="C805" s="10"/>
      <c r="D805" s="10"/>
      <c r="E805" s="10"/>
      <c r="F805" s="10"/>
      <c r="G805" s="10"/>
      <c r="H805" s="10"/>
      <c r="I805" s="39"/>
      <c r="J805" s="29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24.75" customHeight="1" x14ac:dyDescent="0.25">
      <c r="A806" s="11"/>
      <c r="B806" s="41"/>
      <c r="C806" s="10"/>
      <c r="D806" s="10"/>
      <c r="E806" s="10"/>
      <c r="F806" s="10"/>
      <c r="G806" s="10"/>
      <c r="H806" s="10"/>
      <c r="I806" s="39"/>
      <c r="J806" s="29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24.75" customHeight="1" x14ac:dyDescent="0.25">
      <c r="A807" s="11"/>
      <c r="B807" s="41"/>
      <c r="C807" s="10"/>
      <c r="D807" s="10"/>
      <c r="E807" s="10"/>
      <c r="F807" s="10"/>
      <c r="G807" s="10"/>
      <c r="H807" s="10"/>
      <c r="I807" s="39"/>
      <c r="J807" s="29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24.75" customHeight="1" x14ac:dyDescent="0.25">
      <c r="A808" s="11"/>
      <c r="B808" s="41"/>
      <c r="C808" s="10"/>
      <c r="D808" s="10"/>
      <c r="E808" s="10"/>
      <c r="F808" s="10"/>
      <c r="G808" s="10"/>
      <c r="H808" s="10"/>
      <c r="I808" s="39"/>
      <c r="J808" s="29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24.75" customHeight="1" x14ac:dyDescent="0.25">
      <c r="A809" s="11"/>
      <c r="B809" s="41"/>
      <c r="C809" s="10"/>
      <c r="D809" s="10"/>
      <c r="E809" s="10"/>
      <c r="F809" s="10"/>
      <c r="G809" s="10"/>
      <c r="H809" s="10"/>
      <c r="I809" s="39"/>
      <c r="J809" s="29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24.75" customHeight="1" x14ac:dyDescent="0.25">
      <c r="A810" s="11"/>
      <c r="B810" s="41"/>
      <c r="C810" s="10"/>
      <c r="D810" s="10"/>
      <c r="E810" s="10"/>
      <c r="F810" s="10"/>
      <c r="G810" s="10"/>
      <c r="H810" s="10"/>
      <c r="I810" s="39"/>
      <c r="J810" s="29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24.75" customHeight="1" x14ac:dyDescent="0.25">
      <c r="A811" s="11"/>
      <c r="B811" s="41"/>
      <c r="C811" s="10"/>
      <c r="D811" s="10"/>
      <c r="E811" s="10"/>
      <c r="F811" s="10"/>
      <c r="G811" s="10"/>
      <c r="H811" s="10"/>
      <c r="I811" s="39"/>
      <c r="J811" s="29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24.75" customHeight="1" x14ac:dyDescent="0.25">
      <c r="A812" s="11"/>
      <c r="B812" s="41"/>
      <c r="C812" s="10"/>
      <c r="D812" s="10"/>
      <c r="E812" s="10"/>
      <c r="F812" s="10"/>
      <c r="G812" s="10"/>
      <c r="H812" s="10"/>
      <c r="I812" s="39"/>
      <c r="J812" s="29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24.75" customHeight="1" x14ac:dyDescent="0.25">
      <c r="A813" s="11"/>
      <c r="B813" s="41"/>
      <c r="C813" s="10"/>
      <c r="D813" s="10"/>
      <c r="E813" s="10"/>
      <c r="F813" s="10"/>
      <c r="G813" s="10"/>
      <c r="H813" s="10"/>
      <c r="I813" s="39"/>
      <c r="J813" s="29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24.75" customHeight="1" x14ac:dyDescent="0.25">
      <c r="A814" s="11"/>
      <c r="B814" s="41"/>
      <c r="C814" s="10"/>
      <c r="D814" s="10"/>
      <c r="E814" s="10"/>
      <c r="F814" s="10"/>
      <c r="G814" s="10"/>
      <c r="H814" s="10"/>
      <c r="I814" s="39"/>
      <c r="J814" s="29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24.75" customHeight="1" x14ac:dyDescent="0.25">
      <c r="A815" s="11"/>
      <c r="B815" s="41"/>
      <c r="C815" s="10"/>
      <c r="D815" s="10"/>
      <c r="E815" s="10"/>
      <c r="F815" s="10"/>
      <c r="G815" s="10"/>
      <c r="H815" s="10"/>
      <c r="I815" s="39"/>
      <c r="J815" s="29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24.75" customHeight="1" x14ac:dyDescent="0.25">
      <c r="A816" s="11"/>
      <c r="B816" s="41"/>
      <c r="C816" s="10"/>
      <c r="D816" s="10"/>
      <c r="E816" s="10"/>
      <c r="F816" s="10"/>
      <c r="G816" s="10"/>
      <c r="H816" s="10"/>
      <c r="I816" s="39"/>
      <c r="J816" s="29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24.75" customHeight="1" x14ac:dyDescent="0.25">
      <c r="A817" s="11"/>
      <c r="B817" s="41"/>
      <c r="C817" s="10"/>
      <c r="D817" s="10"/>
      <c r="E817" s="10"/>
      <c r="F817" s="10"/>
      <c r="G817" s="10"/>
      <c r="H817" s="10"/>
      <c r="I817" s="39"/>
      <c r="J817" s="29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24.75" customHeight="1" x14ac:dyDescent="0.25">
      <c r="A818" s="11"/>
      <c r="B818" s="41"/>
      <c r="C818" s="10"/>
      <c r="D818" s="10"/>
      <c r="E818" s="10"/>
      <c r="F818" s="10"/>
      <c r="G818" s="10"/>
      <c r="H818" s="10"/>
      <c r="I818" s="39"/>
      <c r="J818" s="29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24.75" customHeight="1" x14ac:dyDescent="0.25">
      <c r="A819" s="11"/>
      <c r="B819" s="41"/>
      <c r="C819" s="10"/>
      <c r="D819" s="10"/>
      <c r="E819" s="10"/>
      <c r="F819" s="10"/>
      <c r="G819" s="10"/>
      <c r="H819" s="10"/>
      <c r="I819" s="39"/>
      <c r="J819" s="29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24.75" customHeight="1" x14ac:dyDescent="0.25">
      <c r="A820" s="11"/>
      <c r="B820" s="41"/>
      <c r="C820" s="10"/>
      <c r="D820" s="10"/>
      <c r="E820" s="10"/>
      <c r="F820" s="10"/>
      <c r="G820" s="10"/>
      <c r="H820" s="10"/>
      <c r="I820" s="39"/>
      <c r="J820" s="29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24.75" customHeight="1" x14ac:dyDescent="0.25">
      <c r="A821" s="11"/>
      <c r="B821" s="41"/>
      <c r="C821" s="10"/>
      <c r="D821" s="10"/>
      <c r="E821" s="10"/>
      <c r="F821" s="10"/>
      <c r="G821" s="10"/>
      <c r="H821" s="10"/>
      <c r="I821" s="39"/>
      <c r="J821" s="29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24.75" customHeight="1" x14ac:dyDescent="0.25">
      <c r="A822" s="11"/>
      <c r="B822" s="41"/>
      <c r="C822" s="10"/>
      <c r="D822" s="10"/>
      <c r="E822" s="10"/>
      <c r="F822" s="10"/>
      <c r="G822" s="10"/>
      <c r="H822" s="10"/>
      <c r="I822" s="39"/>
      <c r="J822" s="29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24.75" customHeight="1" x14ac:dyDescent="0.25">
      <c r="A823" s="11"/>
      <c r="B823" s="41"/>
      <c r="C823" s="10"/>
      <c r="D823" s="10"/>
      <c r="E823" s="10"/>
      <c r="F823" s="10"/>
      <c r="G823" s="10"/>
      <c r="H823" s="10"/>
      <c r="I823" s="39"/>
      <c r="J823" s="29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24.75" customHeight="1" x14ac:dyDescent="0.25">
      <c r="A824" s="11"/>
      <c r="B824" s="41"/>
      <c r="C824" s="10"/>
      <c r="D824" s="10"/>
      <c r="E824" s="10"/>
      <c r="F824" s="10"/>
      <c r="G824" s="10"/>
      <c r="H824" s="10"/>
      <c r="I824" s="39"/>
      <c r="J824" s="29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24.75" customHeight="1" x14ac:dyDescent="0.25">
      <c r="A825" s="11"/>
      <c r="B825" s="41"/>
      <c r="C825" s="10"/>
      <c r="D825" s="10"/>
      <c r="E825" s="10"/>
      <c r="F825" s="10"/>
      <c r="G825" s="10"/>
      <c r="H825" s="10"/>
      <c r="I825" s="39"/>
      <c r="J825" s="29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24.75" customHeight="1" x14ac:dyDescent="0.25">
      <c r="A826" s="11"/>
      <c r="B826" s="41"/>
      <c r="C826" s="10"/>
      <c r="D826" s="10"/>
      <c r="E826" s="10"/>
      <c r="F826" s="10"/>
      <c r="G826" s="10"/>
      <c r="H826" s="10"/>
      <c r="I826" s="39"/>
      <c r="J826" s="29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24.75" customHeight="1" x14ac:dyDescent="0.25">
      <c r="A827" s="11"/>
      <c r="B827" s="41"/>
      <c r="C827" s="10"/>
      <c r="D827" s="10"/>
      <c r="E827" s="10"/>
      <c r="F827" s="10"/>
      <c r="G827" s="10"/>
      <c r="H827" s="10"/>
      <c r="I827" s="39"/>
      <c r="J827" s="29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24.75" customHeight="1" x14ac:dyDescent="0.25">
      <c r="A828" s="11"/>
      <c r="B828" s="41"/>
      <c r="C828" s="10"/>
      <c r="D828" s="10"/>
      <c r="E828" s="10"/>
      <c r="F828" s="10"/>
      <c r="G828" s="10"/>
      <c r="H828" s="10"/>
      <c r="I828" s="39"/>
      <c r="J828" s="29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24.75" customHeight="1" x14ac:dyDescent="0.25">
      <c r="A829" s="11"/>
      <c r="B829" s="41"/>
      <c r="C829" s="10"/>
      <c r="D829" s="10"/>
      <c r="E829" s="10"/>
      <c r="F829" s="10"/>
      <c r="G829" s="10"/>
      <c r="H829" s="10"/>
      <c r="I829" s="39"/>
      <c r="J829" s="29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24.75" customHeight="1" x14ac:dyDescent="0.25">
      <c r="A830" s="11"/>
      <c r="B830" s="41"/>
      <c r="C830" s="10"/>
      <c r="D830" s="10"/>
      <c r="E830" s="10"/>
      <c r="F830" s="10"/>
      <c r="G830" s="10"/>
      <c r="H830" s="10"/>
      <c r="I830" s="39"/>
      <c r="J830" s="29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24.75" customHeight="1" x14ac:dyDescent="0.25">
      <c r="A831" s="11"/>
      <c r="B831" s="41"/>
      <c r="C831" s="10"/>
      <c r="D831" s="10"/>
      <c r="E831" s="10"/>
      <c r="F831" s="10"/>
      <c r="G831" s="10"/>
      <c r="H831" s="10"/>
      <c r="I831" s="39"/>
      <c r="J831" s="29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24.75" customHeight="1" x14ac:dyDescent="0.25">
      <c r="A832" s="11"/>
      <c r="B832" s="41"/>
      <c r="C832" s="10"/>
      <c r="D832" s="10"/>
      <c r="E832" s="10"/>
      <c r="F832" s="10"/>
      <c r="G832" s="10"/>
      <c r="H832" s="10"/>
      <c r="I832" s="39"/>
      <c r="J832" s="29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24.75" customHeight="1" x14ac:dyDescent="0.25">
      <c r="A833" s="11"/>
      <c r="B833" s="41"/>
      <c r="C833" s="10"/>
      <c r="D833" s="10"/>
      <c r="E833" s="10"/>
      <c r="F833" s="10"/>
      <c r="G833" s="10"/>
      <c r="H833" s="10"/>
      <c r="I833" s="39"/>
      <c r="J833" s="29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24.75" customHeight="1" x14ac:dyDescent="0.25">
      <c r="A834" s="11"/>
      <c r="B834" s="41"/>
      <c r="C834" s="10"/>
      <c r="D834" s="10"/>
      <c r="E834" s="10"/>
      <c r="F834" s="10"/>
      <c r="G834" s="10"/>
      <c r="H834" s="10"/>
      <c r="I834" s="39"/>
      <c r="J834" s="29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24.75" customHeight="1" x14ac:dyDescent="0.25">
      <c r="A835" s="11"/>
      <c r="B835" s="41"/>
      <c r="C835" s="10"/>
      <c r="D835" s="10"/>
      <c r="E835" s="10"/>
      <c r="F835" s="10"/>
      <c r="G835" s="10"/>
      <c r="H835" s="10"/>
      <c r="I835" s="39"/>
      <c r="J835" s="29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24.75" customHeight="1" x14ac:dyDescent="0.25">
      <c r="A836" s="11"/>
      <c r="B836" s="41"/>
      <c r="C836" s="10"/>
      <c r="D836" s="10"/>
      <c r="E836" s="10"/>
      <c r="F836" s="10"/>
      <c r="G836" s="10"/>
      <c r="H836" s="10"/>
      <c r="I836" s="39"/>
      <c r="J836" s="29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24.75" customHeight="1" x14ac:dyDescent="0.25">
      <c r="A837" s="11"/>
      <c r="B837" s="41"/>
      <c r="C837" s="10"/>
      <c r="D837" s="10"/>
      <c r="E837" s="10"/>
      <c r="F837" s="10"/>
      <c r="G837" s="10"/>
      <c r="H837" s="10"/>
      <c r="I837" s="39"/>
      <c r="J837" s="29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24.75" customHeight="1" x14ac:dyDescent="0.25">
      <c r="A838" s="11"/>
      <c r="B838" s="41"/>
      <c r="C838" s="10"/>
      <c r="D838" s="10"/>
      <c r="E838" s="10"/>
      <c r="F838" s="10"/>
      <c r="G838" s="10"/>
      <c r="H838" s="10"/>
      <c r="I838" s="39"/>
      <c r="J838" s="29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24.75" customHeight="1" x14ac:dyDescent="0.25">
      <c r="A839" s="11"/>
      <c r="B839" s="41"/>
      <c r="C839" s="10"/>
      <c r="D839" s="10"/>
      <c r="E839" s="10"/>
      <c r="F839" s="10"/>
      <c r="G839" s="10"/>
      <c r="H839" s="10"/>
      <c r="I839" s="39"/>
      <c r="J839" s="29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24.75" customHeight="1" x14ac:dyDescent="0.25">
      <c r="A840" s="11"/>
      <c r="B840" s="41"/>
      <c r="C840" s="10"/>
      <c r="D840" s="10"/>
      <c r="E840" s="10"/>
      <c r="F840" s="10"/>
      <c r="G840" s="10"/>
      <c r="H840" s="10"/>
      <c r="I840" s="39"/>
      <c r="J840" s="29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24.75" customHeight="1" x14ac:dyDescent="0.25">
      <c r="A841" s="11"/>
      <c r="B841" s="41"/>
      <c r="C841" s="10"/>
      <c r="D841" s="10"/>
      <c r="E841" s="10"/>
      <c r="F841" s="10"/>
      <c r="G841" s="10"/>
      <c r="H841" s="10"/>
      <c r="I841" s="39"/>
      <c r="J841" s="29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24.75" customHeight="1" x14ac:dyDescent="0.25">
      <c r="A842" s="11"/>
      <c r="B842" s="41"/>
      <c r="C842" s="10"/>
      <c r="D842" s="10"/>
      <c r="E842" s="10"/>
      <c r="F842" s="10"/>
      <c r="G842" s="10"/>
      <c r="H842" s="10"/>
      <c r="I842" s="39"/>
      <c r="J842" s="29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24.75" customHeight="1" x14ac:dyDescent="0.25">
      <c r="A843" s="11"/>
      <c r="B843" s="41"/>
      <c r="C843" s="10"/>
      <c r="D843" s="10"/>
      <c r="E843" s="10"/>
      <c r="F843" s="10"/>
      <c r="G843" s="10"/>
      <c r="H843" s="10"/>
      <c r="I843" s="39"/>
      <c r="J843" s="29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24.75" customHeight="1" x14ac:dyDescent="0.25">
      <c r="A844" s="11"/>
      <c r="B844" s="41"/>
      <c r="C844" s="10"/>
      <c r="D844" s="10"/>
      <c r="E844" s="10"/>
      <c r="F844" s="10"/>
      <c r="G844" s="10"/>
      <c r="H844" s="10"/>
      <c r="I844" s="39"/>
      <c r="J844" s="29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24.75" customHeight="1" x14ac:dyDescent="0.25">
      <c r="A845" s="11"/>
      <c r="B845" s="41"/>
      <c r="C845" s="10"/>
      <c r="D845" s="10"/>
      <c r="E845" s="10"/>
      <c r="F845" s="10"/>
      <c r="G845" s="10"/>
      <c r="H845" s="10"/>
      <c r="I845" s="39"/>
      <c r="J845" s="29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24.75" customHeight="1" x14ac:dyDescent="0.25">
      <c r="A846" s="11"/>
      <c r="B846" s="41"/>
      <c r="C846" s="10"/>
      <c r="D846" s="10"/>
      <c r="E846" s="10"/>
      <c r="F846" s="10"/>
      <c r="G846" s="10"/>
      <c r="H846" s="10"/>
      <c r="I846" s="39"/>
      <c r="J846" s="29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24.75" customHeight="1" x14ac:dyDescent="0.25">
      <c r="A847" s="11"/>
      <c r="B847" s="41"/>
      <c r="C847" s="10"/>
      <c r="D847" s="10"/>
      <c r="E847" s="10"/>
      <c r="F847" s="10"/>
      <c r="G847" s="10"/>
      <c r="H847" s="10"/>
      <c r="I847" s="39"/>
      <c r="J847" s="29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24.75" customHeight="1" x14ac:dyDescent="0.25">
      <c r="A848" s="11"/>
      <c r="B848" s="41"/>
      <c r="C848" s="10"/>
      <c r="D848" s="10"/>
      <c r="E848" s="10"/>
      <c r="F848" s="10"/>
      <c r="G848" s="10"/>
      <c r="H848" s="10"/>
      <c r="I848" s="39"/>
      <c r="J848" s="29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24.75" customHeight="1" x14ac:dyDescent="0.25">
      <c r="A849" s="11"/>
      <c r="B849" s="41"/>
      <c r="C849" s="10"/>
      <c r="D849" s="10"/>
      <c r="E849" s="10"/>
      <c r="F849" s="10"/>
      <c r="G849" s="10"/>
      <c r="H849" s="10"/>
      <c r="I849" s="39"/>
      <c r="J849" s="29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24.75" customHeight="1" x14ac:dyDescent="0.25">
      <c r="A850" s="11"/>
      <c r="B850" s="41"/>
      <c r="C850" s="10"/>
      <c r="D850" s="10"/>
      <c r="E850" s="10"/>
      <c r="F850" s="10"/>
      <c r="G850" s="10"/>
      <c r="H850" s="10"/>
      <c r="I850" s="39"/>
      <c r="J850" s="29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24.75" customHeight="1" x14ac:dyDescent="0.25">
      <c r="A851" s="11"/>
      <c r="B851" s="41"/>
      <c r="C851" s="10"/>
      <c r="D851" s="10"/>
      <c r="E851" s="10"/>
      <c r="F851" s="10"/>
      <c r="G851" s="10"/>
      <c r="H851" s="10"/>
      <c r="I851" s="39"/>
      <c r="J851" s="29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24.75" customHeight="1" x14ac:dyDescent="0.25">
      <c r="A852" s="11"/>
      <c r="B852" s="41"/>
      <c r="C852" s="10"/>
      <c r="D852" s="10"/>
      <c r="E852" s="10"/>
      <c r="F852" s="10"/>
      <c r="G852" s="10"/>
      <c r="H852" s="10"/>
      <c r="I852" s="39"/>
      <c r="J852" s="29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24.75" customHeight="1" x14ac:dyDescent="0.25">
      <c r="A853" s="11"/>
      <c r="B853" s="41"/>
      <c r="C853" s="10"/>
      <c r="D853" s="10"/>
      <c r="E853" s="10"/>
      <c r="F853" s="10"/>
      <c r="G853" s="10"/>
      <c r="H853" s="10"/>
      <c r="I853" s="39"/>
      <c r="J853" s="29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24.75" customHeight="1" x14ac:dyDescent="0.25">
      <c r="A854" s="11"/>
      <c r="B854" s="41"/>
      <c r="C854" s="10"/>
      <c r="D854" s="10"/>
      <c r="E854" s="10"/>
      <c r="F854" s="10"/>
      <c r="G854" s="10"/>
      <c r="H854" s="10"/>
      <c r="I854" s="39"/>
      <c r="J854" s="29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24.75" customHeight="1" x14ac:dyDescent="0.25">
      <c r="A855" s="11"/>
      <c r="B855" s="41"/>
      <c r="C855" s="10"/>
      <c r="D855" s="10"/>
      <c r="E855" s="10"/>
      <c r="F855" s="10"/>
      <c r="G855" s="10"/>
      <c r="H855" s="10"/>
      <c r="I855" s="39"/>
      <c r="J855" s="29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24.75" customHeight="1" x14ac:dyDescent="0.25">
      <c r="A856" s="11"/>
      <c r="B856" s="41"/>
      <c r="C856" s="10"/>
      <c r="D856" s="10"/>
      <c r="E856" s="10"/>
      <c r="F856" s="10"/>
      <c r="G856" s="10"/>
      <c r="H856" s="10"/>
      <c r="I856" s="39"/>
      <c r="J856" s="29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24.75" customHeight="1" x14ac:dyDescent="0.25">
      <c r="A857" s="11"/>
      <c r="B857" s="41"/>
      <c r="C857" s="10"/>
      <c r="D857" s="10"/>
      <c r="E857" s="10"/>
      <c r="F857" s="10"/>
      <c r="G857" s="10"/>
      <c r="H857" s="10"/>
      <c r="I857" s="39"/>
      <c r="J857" s="29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24.75" customHeight="1" x14ac:dyDescent="0.25">
      <c r="A858" s="11"/>
      <c r="B858" s="41"/>
      <c r="C858" s="10"/>
      <c r="D858" s="10"/>
      <c r="E858" s="10"/>
      <c r="F858" s="10"/>
      <c r="G858" s="10"/>
      <c r="H858" s="10"/>
      <c r="I858" s="39"/>
      <c r="J858" s="29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24.75" customHeight="1" x14ac:dyDescent="0.25">
      <c r="A859" s="11"/>
      <c r="B859" s="41"/>
      <c r="C859" s="10"/>
      <c r="D859" s="10"/>
      <c r="E859" s="10"/>
      <c r="F859" s="10"/>
      <c r="G859" s="10"/>
      <c r="H859" s="10"/>
      <c r="I859" s="39"/>
      <c r="J859" s="29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24.75" customHeight="1" x14ac:dyDescent="0.25">
      <c r="A860" s="11"/>
      <c r="B860" s="41"/>
      <c r="C860" s="10"/>
      <c r="D860" s="10"/>
      <c r="E860" s="10"/>
      <c r="F860" s="10"/>
      <c r="G860" s="10"/>
      <c r="H860" s="10"/>
      <c r="I860" s="39"/>
      <c r="J860" s="29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24.75" customHeight="1" x14ac:dyDescent="0.25">
      <c r="A861" s="11"/>
      <c r="B861" s="41"/>
      <c r="C861" s="10"/>
      <c r="D861" s="10"/>
      <c r="E861" s="10"/>
      <c r="F861" s="10"/>
      <c r="G861" s="10"/>
      <c r="H861" s="10"/>
      <c r="I861" s="39"/>
      <c r="J861" s="29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24.75" customHeight="1" x14ac:dyDescent="0.25">
      <c r="A862" s="11"/>
      <c r="B862" s="41"/>
      <c r="C862" s="10"/>
      <c r="D862" s="10"/>
      <c r="E862" s="10"/>
      <c r="F862" s="10"/>
      <c r="G862" s="10"/>
      <c r="H862" s="10"/>
      <c r="I862" s="39"/>
      <c r="J862" s="29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24.75" customHeight="1" x14ac:dyDescent="0.25">
      <c r="A863" s="11"/>
      <c r="B863" s="41"/>
      <c r="C863" s="10"/>
      <c r="D863" s="10"/>
      <c r="E863" s="10"/>
      <c r="F863" s="10"/>
      <c r="G863" s="10"/>
      <c r="H863" s="10"/>
      <c r="I863" s="39"/>
      <c r="J863" s="29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24.75" customHeight="1" x14ac:dyDescent="0.25">
      <c r="A864" s="11"/>
      <c r="B864" s="41"/>
      <c r="C864" s="10"/>
      <c r="D864" s="10"/>
      <c r="E864" s="10"/>
      <c r="F864" s="10"/>
      <c r="G864" s="10"/>
      <c r="H864" s="10"/>
      <c r="I864" s="39"/>
      <c r="J864" s="29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24.75" customHeight="1" x14ac:dyDescent="0.25">
      <c r="A865" s="11"/>
      <c r="B865" s="41"/>
      <c r="C865" s="10"/>
      <c r="D865" s="10"/>
      <c r="E865" s="10"/>
      <c r="F865" s="10"/>
      <c r="G865" s="10"/>
      <c r="H865" s="10"/>
      <c r="I865" s="39"/>
      <c r="J865" s="29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24.75" customHeight="1" x14ac:dyDescent="0.25">
      <c r="A866" s="11"/>
      <c r="B866" s="41"/>
      <c r="C866" s="10"/>
      <c r="D866" s="10"/>
      <c r="E866" s="10"/>
      <c r="F866" s="10"/>
      <c r="G866" s="10"/>
      <c r="H866" s="10"/>
      <c r="I866" s="39"/>
      <c r="J866" s="29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24.75" customHeight="1" x14ac:dyDescent="0.25">
      <c r="A867" s="11"/>
      <c r="B867" s="41"/>
      <c r="C867" s="10"/>
      <c r="D867" s="10"/>
      <c r="E867" s="10"/>
      <c r="F867" s="10"/>
      <c r="G867" s="10"/>
      <c r="H867" s="10"/>
      <c r="I867" s="39"/>
      <c r="J867" s="29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24.75" customHeight="1" x14ac:dyDescent="0.25">
      <c r="A868" s="11"/>
      <c r="B868" s="41"/>
      <c r="C868" s="10"/>
      <c r="D868" s="10"/>
      <c r="E868" s="10"/>
      <c r="F868" s="10"/>
      <c r="G868" s="10"/>
      <c r="H868" s="10"/>
      <c r="I868" s="39"/>
      <c r="J868" s="29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24.75" customHeight="1" x14ac:dyDescent="0.25">
      <c r="A869" s="11"/>
      <c r="B869" s="41"/>
      <c r="C869" s="10"/>
      <c r="D869" s="10"/>
      <c r="E869" s="10"/>
      <c r="F869" s="10"/>
      <c r="G869" s="10"/>
      <c r="H869" s="10"/>
      <c r="I869" s="39"/>
      <c r="J869" s="29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24.75" customHeight="1" x14ac:dyDescent="0.25">
      <c r="A870" s="11"/>
      <c r="B870" s="41"/>
      <c r="C870" s="10"/>
      <c r="D870" s="10"/>
      <c r="E870" s="10"/>
      <c r="F870" s="10"/>
      <c r="G870" s="10"/>
      <c r="H870" s="10"/>
      <c r="I870" s="39"/>
      <c r="J870" s="29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24.75" customHeight="1" x14ac:dyDescent="0.25">
      <c r="A871" s="11"/>
      <c r="B871" s="41"/>
      <c r="C871" s="10"/>
      <c r="D871" s="10"/>
      <c r="E871" s="10"/>
      <c r="F871" s="10"/>
      <c r="G871" s="10"/>
      <c r="H871" s="10"/>
      <c r="I871" s="39"/>
      <c r="J871" s="29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24.75" customHeight="1" x14ac:dyDescent="0.25">
      <c r="A872" s="11"/>
      <c r="B872" s="41"/>
      <c r="C872" s="10"/>
      <c r="D872" s="10"/>
      <c r="E872" s="10"/>
      <c r="F872" s="10"/>
      <c r="G872" s="10"/>
      <c r="H872" s="10"/>
      <c r="I872" s="39"/>
      <c r="J872" s="29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24.75" customHeight="1" x14ac:dyDescent="0.25">
      <c r="A873" s="11"/>
      <c r="B873" s="41"/>
      <c r="C873" s="10"/>
      <c r="D873" s="10"/>
      <c r="E873" s="10"/>
      <c r="F873" s="10"/>
      <c r="G873" s="10"/>
      <c r="H873" s="10"/>
      <c r="I873" s="39"/>
      <c r="J873" s="29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24.75" customHeight="1" x14ac:dyDescent="0.25">
      <c r="A874" s="11"/>
      <c r="B874" s="41"/>
      <c r="C874" s="10"/>
      <c r="D874" s="10"/>
      <c r="E874" s="10"/>
      <c r="F874" s="10"/>
      <c r="G874" s="10"/>
      <c r="H874" s="10"/>
      <c r="I874" s="39"/>
      <c r="J874" s="29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24.75" customHeight="1" x14ac:dyDescent="0.25">
      <c r="A875" s="11"/>
      <c r="B875" s="41"/>
      <c r="C875" s="10"/>
      <c r="D875" s="10"/>
      <c r="E875" s="10"/>
      <c r="F875" s="10"/>
      <c r="G875" s="10"/>
      <c r="H875" s="10"/>
      <c r="I875" s="39"/>
      <c r="J875" s="29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24.75" customHeight="1" x14ac:dyDescent="0.25">
      <c r="A876" s="11"/>
      <c r="B876" s="41"/>
      <c r="C876" s="10"/>
      <c r="D876" s="10"/>
      <c r="E876" s="10"/>
      <c r="F876" s="10"/>
      <c r="G876" s="10"/>
      <c r="H876" s="10"/>
      <c r="I876" s="39"/>
      <c r="J876" s="29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24.75" customHeight="1" x14ac:dyDescent="0.25">
      <c r="A877" s="11"/>
      <c r="B877" s="41"/>
      <c r="C877" s="10"/>
      <c r="D877" s="10"/>
      <c r="E877" s="10"/>
      <c r="F877" s="10"/>
      <c r="G877" s="10"/>
      <c r="H877" s="10"/>
      <c r="I877" s="39"/>
      <c r="J877" s="29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24.75" customHeight="1" x14ac:dyDescent="0.25">
      <c r="A878" s="11"/>
      <c r="B878" s="41"/>
      <c r="C878" s="10"/>
      <c r="D878" s="10"/>
      <c r="E878" s="10"/>
      <c r="F878" s="10"/>
      <c r="G878" s="10"/>
      <c r="H878" s="10"/>
      <c r="I878" s="39"/>
      <c r="J878" s="29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24.75" customHeight="1" x14ac:dyDescent="0.25">
      <c r="A879" s="11"/>
      <c r="B879" s="41"/>
      <c r="C879" s="10"/>
      <c r="D879" s="10"/>
      <c r="E879" s="10"/>
      <c r="F879" s="10"/>
      <c r="G879" s="10"/>
      <c r="H879" s="10"/>
      <c r="I879" s="39"/>
      <c r="J879" s="29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24.75" customHeight="1" x14ac:dyDescent="0.25">
      <c r="A880" s="11"/>
      <c r="B880" s="41"/>
      <c r="C880" s="10"/>
      <c r="D880" s="10"/>
      <c r="E880" s="10"/>
      <c r="F880" s="10"/>
      <c r="G880" s="10"/>
      <c r="H880" s="10"/>
      <c r="I880" s="39"/>
      <c r="J880" s="29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24.75" customHeight="1" x14ac:dyDescent="0.25">
      <c r="A881" s="11"/>
      <c r="B881" s="41"/>
      <c r="C881" s="10"/>
      <c r="D881" s="10"/>
      <c r="E881" s="10"/>
      <c r="F881" s="10"/>
      <c r="G881" s="10"/>
      <c r="H881" s="10"/>
      <c r="I881" s="39"/>
      <c r="J881" s="29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24.75" customHeight="1" x14ac:dyDescent="0.25">
      <c r="A882" s="11"/>
      <c r="B882" s="41"/>
      <c r="C882" s="10"/>
      <c r="D882" s="10"/>
      <c r="E882" s="10"/>
      <c r="F882" s="10"/>
      <c r="G882" s="10"/>
      <c r="H882" s="10"/>
      <c r="I882" s="39"/>
      <c r="J882" s="29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24.75" customHeight="1" x14ac:dyDescent="0.25">
      <c r="A883" s="11"/>
      <c r="B883" s="41"/>
      <c r="C883" s="10"/>
      <c r="D883" s="10"/>
      <c r="E883" s="10"/>
      <c r="F883" s="10"/>
      <c r="G883" s="10"/>
      <c r="H883" s="10"/>
      <c r="I883" s="39"/>
      <c r="J883" s="29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24.75" customHeight="1" x14ac:dyDescent="0.25">
      <c r="A884" s="11"/>
      <c r="B884" s="41"/>
      <c r="C884" s="10"/>
      <c r="D884" s="10"/>
      <c r="E884" s="10"/>
      <c r="F884" s="10"/>
      <c r="G884" s="10"/>
      <c r="H884" s="10"/>
      <c r="I884" s="39"/>
      <c r="J884" s="29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24.75" customHeight="1" x14ac:dyDescent="0.25">
      <c r="A885" s="11"/>
      <c r="B885" s="41"/>
      <c r="C885" s="10"/>
      <c r="D885" s="10"/>
      <c r="E885" s="10"/>
      <c r="F885" s="10"/>
      <c r="G885" s="10"/>
      <c r="H885" s="10"/>
      <c r="I885" s="39"/>
      <c r="J885" s="29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24.75" customHeight="1" x14ac:dyDescent="0.25">
      <c r="A886" s="11"/>
      <c r="B886" s="41"/>
      <c r="C886" s="10"/>
      <c r="D886" s="10"/>
      <c r="E886" s="10"/>
      <c r="F886" s="10"/>
      <c r="G886" s="10"/>
      <c r="H886" s="10"/>
      <c r="I886" s="39"/>
      <c r="J886" s="29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24.75" customHeight="1" x14ac:dyDescent="0.25">
      <c r="A887" s="11"/>
      <c r="B887" s="41"/>
      <c r="C887" s="10"/>
      <c r="D887" s="10"/>
      <c r="E887" s="10"/>
      <c r="F887" s="10"/>
      <c r="G887" s="10"/>
      <c r="H887" s="10"/>
      <c r="I887" s="39"/>
      <c r="J887" s="29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24.75" customHeight="1" x14ac:dyDescent="0.25">
      <c r="A888" s="11"/>
      <c r="B888" s="41"/>
      <c r="C888" s="10"/>
      <c r="D888" s="10"/>
      <c r="E888" s="10"/>
      <c r="F888" s="10"/>
      <c r="G888" s="10"/>
      <c r="H888" s="10"/>
      <c r="I888" s="39"/>
      <c r="J888" s="29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24.75" customHeight="1" x14ac:dyDescent="0.25">
      <c r="A889" s="11"/>
      <c r="B889" s="41"/>
      <c r="C889" s="10"/>
      <c r="D889" s="10"/>
      <c r="E889" s="10"/>
      <c r="F889" s="10"/>
      <c r="G889" s="10"/>
      <c r="H889" s="10"/>
      <c r="I889" s="39"/>
      <c r="J889" s="29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24.75" customHeight="1" x14ac:dyDescent="0.25">
      <c r="A890" s="11"/>
      <c r="B890" s="41"/>
      <c r="C890" s="10"/>
      <c r="D890" s="10"/>
      <c r="E890" s="10"/>
      <c r="F890" s="10"/>
      <c r="G890" s="10"/>
      <c r="H890" s="10"/>
      <c r="I890" s="39"/>
      <c r="J890" s="29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24.75" customHeight="1" x14ac:dyDescent="0.25">
      <c r="A891" s="11"/>
      <c r="B891" s="41"/>
      <c r="C891" s="10"/>
      <c r="D891" s="10"/>
      <c r="E891" s="10"/>
      <c r="F891" s="10"/>
      <c r="G891" s="10"/>
      <c r="H891" s="10"/>
      <c r="I891" s="39"/>
      <c r="J891" s="29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24.75" customHeight="1" x14ac:dyDescent="0.25">
      <c r="A892" s="11"/>
      <c r="B892" s="41"/>
      <c r="C892" s="10"/>
      <c r="D892" s="10"/>
      <c r="E892" s="10"/>
      <c r="F892" s="10"/>
      <c r="G892" s="10"/>
      <c r="H892" s="10"/>
      <c r="I892" s="39"/>
      <c r="J892" s="29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24.75" customHeight="1" x14ac:dyDescent="0.25">
      <c r="A893" s="11"/>
      <c r="B893" s="41"/>
      <c r="C893" s="10"/>
      <c r="D893" s="10"/>
      <c r="E893" s="10"/>
      <c r="F893" s="10"/>
      <c r="G893" s="10"/>
      <c r="H893" s="10"/>
      <c r="I893" s="39"/>
      <c r="J893" s="29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24.75" customHeight="1" x14ac:dyDescent="0.25">
      <c r="A894" s="11"/>
      <c r="B894" s="41"/>
      <c r="C894" s="10"/>
      <c r="D894" s="10"/>
      <c r="E894" s="10"/>
      <c r="F894" s="10"/>
      <c r="G894" s="10"/>
      <c r="H894" s="10"/>
      <c r="I894" s="39"/>
      <c r="J894" s="29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24.75" customHeight="1" x14ac:dyDescent="0.25">
      <c r="A895" s="11"/>
      <c r="B895" s="41"/>
      <c r="C895" s="10"/>
      <c r="D895" s="10"/>
      <c r="E895" s="10"/>
      <c r="F895" s="10"/>
      <c r="G895" s="10"/>
      <c r="H895" s="10"/>
      <c r="I895" s="39"/>
      <c r="J895" s="29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24.75" customHeight="1" x14ac:dyDescent="0.25">
      <c r="A896" s="11"/>
      <c r="B896" s="41"/>
      <c r="C896" s="10"/>
      <c r="D896" s="10"/>
      <c r="E896" s="10"/>
      <c r="F896" s="10"/>
      <c r="G896" s="10"/>
      <c r="H896" s="10"/>
      <c r="I896" s="39"/>
      <c r="J896" s="29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24.75" customHeight="1" x14ac:dyDescent="0.25">
      <c r="A897" s="11"/>
      <c r="B897" s="41"/>
      <c r="C897" s="10"/>
      <c r="D897" s="10"/>
      <c r="E897" s="10"/>
      <c r="F897" s="10"/>
      <c r="G897" s="10"/>
      <c r="H897" s="10"/>
      <c r="I897" s="39"/>
      <c r="J897" s="29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24.75" customHeight="1" x14ac:dyDescent="0.25">
      <c r="A898" s="11"/>
      <c r="B898" s="41"/>
      <c r="C898" s="10"/>
      <c r="D898" s="10"/>
      <c r="E898" s="10"/>
      <c r="F898" s="10"/>
      <c r="G898" s="10"/>
      <c r="H898" s="10"/>
      <c r="I898" s="39"/>
      <c r="J898" s="29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24.75" customHeight="1" x14ac:dyDescent="0.25">
      <c r="A899" s="11"/>
      <c r="B899" s="41"/>
      <c r="C899" s="10"/>
      <c r="D899" s="10"/>
      <c r="E899" s="10"/>
      <c r="F899" s="10"/>
      <c r="G899" s="10"/>
      <c r="H899" s="10"/>
      <c r="I899" s="39"/>
      <c r="J899" s="29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24.75" customHeight="1" x14ac:dyDescent="0.25">
      <c r="A900" s="11"/>
      <c r="B900" s="41"/>
      <c r="C900" s="10"/>
      <c r="D900" s="10"/>
      <c r="E900" s="10"/>
      <c r="F900" s="10"/>
      <c r="G900" s="10"/>
      <c r="H900" s="10"/>
      <c r="I900" s="39"/>
      <c r="J900" s="29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24.75" customHeight="1" x14ac:dyDescent="0.25">
      <c r="A901" s="11"/>
      <c r="B901" s="41"/>
      <c r="C901" s="10"/>
      <c r="D901" s="10"/>
      <c r="E901" s="10"/>
      <c r="F901" s="10"/>
      <c r="G901" s="10"/>
      <c r="H901" s="10"/>
      <c r="I901" s="39"/>
      <c r="J901" s="29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24.75" customHeight="1" x14ac:dyDescent="0.25">
      <c r="A902" s="11"/>
      <c r="B902" s="41"/>
      <c r="C902" s="10"/>
      <c r="D902" s="10"/>
      <c r="E902" s="10"/>
      <c r="F902" s="10"/>
      <c r="G902" s="10"/>
      <c r="H902" s="10"/>
      <c r="I902" s="39"/>
      <c r="J902" s="29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24.75" customHeight="1" x14ac:dyDescent="0.25">
      <c r="A903" s="11"/>
      <c r="B903" s="41"/>
      <c r="C903" s="10"/>
      <c r="D903" s="10"/>
      <c r="E903" s="10"/>
      <c r="F903" s="10"/>
      <c r="G903" s="10"/>
      <c r="H903" s="10"/>
      <c r="I903" s="39"/>
      <c r="J903" s="29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24.75" customHeight="1" x14ac:dyDescent="0.25">
      <c r="A904" s="11"/>
      <c r="B904" s="41"/>
      <c r="C904" s="10"/>
      <c r="D904" s="10"/>
      <c r="E904" s="10"/>
      <c r="F904" s="10"/>
      <c r="G904" s="10"/>
      <c r="H904" s="10"/>
      <c r="I904" s="39"/>
      <c r="J904" s="29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24.75" customHeight="1" x14ac:dyDescent="0.25">
      <c r="A905" s="11"/>
      <c r="B905" s="41"/>
      <c r="C905" s="10"/>
      <c r="D905" s="10"/>
      <c r="E905" s="10"/>
      <c r="F905" s="10"/>
      <c r="G905" s="10"/>
      <c r="H905" s="10"/>
      <c r="I905" s="39"/>
      <c r="J905" s="29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24.75" customHeight="1" x14ac:dyDescent="0.25">
      <c r="A906" s="11"/>
      <c r="B906" s="41"/>
      <c r="C906" s="10"/>
      <c r="D906" s="10"/>
      <c r="E906" s="10"/>
      <c r="F906" s="10"/>
      <c r="G906" s="10"/>
      <c r="H906" s="10"/>
      <c r="I906" s="39"/>
      <c r="J906" s="29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24.75" customHeight="1" x14ac:dyDescent="0.25">
      <c r="A907" s="11"/>
      <c r="B907" s="41"/>
      <c r="C907" s="10"/>
      <c r="D907" s="10"/>
      <c r="E907" s="10"/>
      <c r="F907" s="10"/>
      <c r="G907" s="10"/>
      <c r="H907" s="10"/>
      <c r="I907" s="39"/>
      <c r="J907" s="29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24.75" customHeight="1" x14ac:dyDescent="0.25">
      <c r="A908" s="11"/>
      <c r="B908" s="41"/>
      <c r="C908" s="10"/>
      <c r="D908" s="10"/>
      <c r="E908" s="10"/>
      <c r="F908" s="10"/>
      <c r="G908" s="10"/>
      <c r="H908" s="10"/>
      <c r="I908" s="39"/>
      <c r="J908" s="29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24.75" customHeight="1" x14ac:dyDescent="0.25">
      <c r="A909" s="11"/>
      <c r="B909" s="41"/>
      <c r="C909" s="10"/>
      <c r="D909" s="10"/>
      <c r="E909" s="10"/>
      <c r="F909" s="10"/>
      <c r="G909" s="10"/>
      <c r="H909" s="10"/>
      <c r="I909" s="39"/>
      <c r="J909" s="29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24.75" customHeight="1" x14ac:dyDescent="0.25">
      <c r="A910" s="11"/>
      <c r="B910" s="41"/>
      <c r="C910" s="10"/>
      <c r="D910" s="10"/>
      <c r="E910" s="10"/>
      <c r="F910" s="10"/>
      <c r="G910" s="10"/>
      <c r="H910" s="10"/>
      <c r="I910" s="39"/>
      <c r="J910" s="29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24.75" customHeight="1" x14ac:dyDescent="0.25">
      <c r="A911" s="11"/>
      <c r="B911" s="41"/>
      <c r="C911" s="10"/>
      <c r="D911" s="10"/>
      <c r="E911" s="10"/>
      <c r="F911" s="10"/>
      <c r="G911" s="10"/>
      <c r="H911" s="10"/>
      <c r="I911" s="39"/>
      <c r="J911" s="29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24.75" customHeight="1" x14ac:dyDescent="0.25">
      <c r="A912" s="11"/>
      <c r="B912" s="41"/>
      <c r="C912" s="10"/>
      <c r="D912" s="10"/>
      <c r="E912" s="10"/>
      <c r="F912" s="10"/>
      <c r="G912" s="10"/>
      <c r="H912" s="10"/>
      <c r="I912" s="39"/>
      <c r="J912" s="29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24.75" customHeight="1" x14ac:dyDescent="0.25">
      <c r="A913" s="11"/>
      <c r="B913" s="41"/>
      <c r="C913" s="10"/>
      <c r="D913" s="10"/>
      <c r="E913" s="10"/>
      <c r="F913" s="10"/>
      <c r="G913" s="10"/>
      <c r="H913" s="10"/>
      <c r="I913" s="39"/>
      <c r="J913" s="29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24.75" customHeight="1" x14ac:dyDescent="0.25">
      <c r="A914" s="11"/>
      <c r="B914" s="41"/>
      <c r="C914" s="10"/>
      <c r="D914" s="10"/>
      <c r="E914" s="10"/>
      <c r="F914" s="10"/>
      <c r="G914" s="10"/>
      <c r="H914" s="10"/>
      <c r="I914" s="39"/>
      <c r="J914" s="29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24.75" customHeight="1" x14ac:dyDescent="0.25">
      <c r="A915" s="11"/>
      <c r="B915" s="41"/>
      <c r="C915" s="10"/>
      <c r="D915" s="10"/>
      <c r="E915" s="10"/>
      <c r="F915" s="10"/>
      <c r="G915" s="10"/>
      <c r="H915" s="10"/>
      <c r="I915" s="39"/>
      <c r="J915" s="29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24.75" customHeight="1" x14ac:dyDescent="0.25">
      <c r="A916" s="11"/>
      <c r="B916" s="41"/>
      <c r="C916" s="10"/>
      <c r="D916" s="10"/>
      <c r="E916" s="10"/>
      <c r="F916" s="10"/>
      <c r="G916" s="10"/>
      <c r="H916" s="10"/>
      <c r="I916" s="39"/>
      <c r="J916" s="29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24.75" customHeight="1" x14ac:dyDescent="0.25">
      <c r="A917" s="11"/>
      <c r="B917" s="41"/>
      <c r="C917" s="10"/>
      <c r="D917" s="10"/>
      <c r="E917" s="10"/>
      <c r="F917" s="10"/>
      <c r="G917" s="10"/>
      <c r="H917" s="10"/>
      <c r="I917" s="39"/>
      <c r="J917" s="29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24.75" customHeight="1" x14ac:dyDescent="0.25">
      <c r="A918" s="11"/>
      <c r="B918" s="41"/>
      <c r="C918" s="10"/>
      <c r="D918" s="10"/>
      <c r="E918" s="10"/>
      <c r="F918" s="10"/>
      <c r="G918" s="10"/>
      <c r="H918" s="10"/>
      <c r="I918" s="39"/>
      <c r="J918" s="29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24.75" customHeight="1" x14ac:dyDescent="0.25">
      <c r="A919" s="11"/>
      <c r="B919" s="41"/>
      <c r="C919" s="10"/>
      <c r="D919" s="10"/>
      <c r="E919" s="10"/>
      <c r="F919" s="10"/>
      <c r="G919" s="10"/>
      <c r="H919" s="10"/>
      <c r="I919" s="39"/>
      <c r="J919" s="29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24.75" customHeight="1" x14ac:dyDescent="0.25">
      <c r="A920" s="11"/>
      <c r="B920" s="41"/>
      <c r="C920" s="10"/>
      <c r="D920" s="10"/>
      <c r="E920" s="10"/>
      <c r="F920" s="10"/>
      <c r="G920" s="10"/>
      <c r="H920" s="10"/>
      <c r="I920" s="39"/>
      <c r="J920" s="29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24.75" customHeight="1" x14ac:dyDescent="0.25">
      <c r="A921" s="11"/>
      <c r="B921" s="41"/>
      <c r="C921" s="10"/>
      <c r="D921" s="10"/>
      <c r="E921" s="10"/>
      <c r="F921" s="10"/>
      <c r="G921" s="10"/>
      <c r="H921" s="10"/>
      <c r="I921" s="39"/>
      <c r="J921" s="29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24.75" customHeight="1" x14ac:dyDescent="0.25">
      <c r="A922" s="11"/>
      <c r="B922" s="41"/>
      <c r="C922" s="10"/>
      <c r="D922" s="10"/>
      <c r="E922" s="10"/>
      <c r="F922" s="10"/>
      <c r="G922" s="10"/>
      <c r="H922" s="10"/>
      <c r="I922" s="39"/>
      <c r="J922" s="29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24.75" customHeight="1" x14ac:dyDescent="0.25">
      <c r="A923" s="11"/>
      <c r="B923" s="41"/>
      <c r="C923" s="10"/>
      <c r="D923" s="10"/>
      <c r="E923" s="10"/>
      <c r="F923" s="10"/>
      <c r="G923" s="10"/>
      <c r="H923" s="10"/>
      <c r="I923" s="39"/>
      <c r="J923" s="29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24.75" customHeight="1" x14ac:dyDescent="0.25">
      <c r="A924" s="11"/>
      <c r="B924" s="41"/>
      <c r="C924" s="10"/>
      <c r="D924" s="10"/>
      <c r="E924" s="10"/>
      <c r="F924" s="10"/>
      <c r="G924" s="10"/>
      <c r="H924" s="10"/>
      <c r="I924" s="39"/>
      <c r="J924" s="29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24.75" customHeight="1" x14ac:dyDescent="0.25">
      <c r="A925" s="11"/>
      <c r="B925" s="41"/>
      <c r="C925" s="10"/>
      <c r="D925" s="10"/>
      <c r="E925" s="10"/>
      <c r="F925" s="10"/>
      <c r="G925" s="10"/>
      <c r="H925" s="10"/>
      <c r="I925" s="39"/>
      <c r="J925" s="29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24.75" customHeight="1" x14ac:dyDescent="0.25">
      <c r="A926" s="11"/>
      <c r="B926" s="41"/>
      <c r="C926" s="10"/>
      <c r="D926" s="10"/>
      <c r="E926" s="10"/>
      <c r="F926" s="10"/>
      <c r="G926" s="10"/>
      <c r="H926" s="10"/>
      <c r="I926" s="39"/>
      <c r="J926" s="29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24.75" customHeight="1" x14ac:dyDescent="0.25">
      <c r="A927" s="11"/>
      <c r="B927" s="41"/>
      <c r="C927" s="10"/>
      <c r="D927" s="10"/>
      <c r="E927" s="10"/>
      <c r="F927" s="10"/>
      <c r="G927" s="10"/>
      <c r="H927" s="10"/>
      <c r="I927" s="39"/>
      <c r="J927" s="29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24.75" customHeight="1" x14ac:dyDescent="0.25">
      <c r="A928" s="11"/>
      <c r="B928" s="41"/>
      <c r="C928" s="10"/>
      <c r="D928" s="10"/>
      <c r="E928" s="10"/>
      <c r="F928" s="10"/>
      <c r="G928" s="10"/>
      <c r="H928" s="10"/>
      <c r="I928" s="39"/>
      <c r="J928" s="29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24.75" customHeight="1" x14ac:dyDescent="0.25">
      <c r="A929" s="11"/>
      <c r="B929" s="41"/>
      <c r="C929" s="10"/>
      <c r="D929" s="10"/>
      <c r="E929" s="10"/>
      <c r="F929" s="10"/>
      <c r="G929" s="10"/>
      <c r="H929" s="10"/>
      <c r="I929" s="39"/>
      <c r="J929" s="29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24.75" customHeight="1" x14ac:dyDescent="0.25">
      <c r="A930" s="11"/>
      <c r="B930" s="41"/>
      <c r="C930" s="10"/>
      <c r="D930" s="10"/>
      <c r="E930" s="10"/>
      <c r="F930" s="10"/>
      <c r="G930" s="10"/>
      <c r="H930" s="10"/>
      <c r="I930" s="39"/>
      <c r="J930" s="29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24.75" customHeight="1" x14ac:dyDescent="0.25">
      <c r="A931" s="11"/>
      <c r="B931" s="41"/>
      <c r="C931" s="10"/>
      <c r="D931" s="10"/>
      <c r="E931" s="10"/>
      <c r="F931" s="10"/>
      <c r="G931" s="10"/>
      <c r="H931" s="10"/>
      <c r="I931" s="39"/>
      <c r="J931" s="29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24.75" customHeight="1" x14ac:dyDescent="0.25">
      <c r="A932" s="11"/>
      <c r="B932" s="41"/>
      <c r="C932" s="10"/>
      <c r="D932" s="10"/>
      <c r="E932" s="10"/>
      <c r="F932" s="10"/>
      <c r="G932" s="10"/>
      <c r="H932" s="10"/>
      <c r="I932" s="39"/>
      <c r="J932" s="29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24.75" customHeight="1" x14ac:dyDescent="0.25">
      <c r="A933" s="11"/>
      <c r="B933" s="41"/>
      <c r="C933" s="10"/>
      <c r="D933" s="10"/>
      <c r="E933" s="10"/>
      <c r="F933" s="10"/>
      <c r="G933" s="10"/>
      <c r="H933" s="10"/>
      <c r="I933" s="39"/>
      <c r="J933" s="29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24.75" customHeight="1" x14ac:dyDescent="0.25">
      <c r="A934" s="11"/>
      <c r="B934" s="41"/>
      <c r="C934" s="10"/>
      <c r="D934" s="10"/>
      <c r="E934" s="10"/>
      <c r="F934" s="10"/>
      <c r="G934" s="10"/>
      <c r="H934" s="10"/>
      <c r="I934" s="39"/>
      <c r="J934" s="29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24.75" customHeight="1" x14ac:dyDescent="0.25">
      <c r="A935" s="11"/>
      <c r="B935" s="41"/>
      <c r="C935" s="10"/>
      <c r="D935" s="10"/>
      <c r="E935" s="10"/>
      <c r="F935" s="10"/>
      <c r="G935" s="10"/>
      <c r="H935" s="10"/>
      <c r="I935" s="39"/>
      <c r="J935" s="29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24.75" customHeight="1" x14ac:dyDescent="0.25">
      <c r="A936" s="11"/>
      <c r="B936" s="41"/>
      <c r="C936" s="10"/>
      <c r="D936" s="10"/>
      <c r="E936" s="10"/>
      <c r="F936" s="10"/>
      <c r="G936" s="10"/>
      <c r="H936" s="10"/>
      <c r="I936" s="39"/>
      <c r="J936" s="29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24.75" customHeight="1" x14ac:dyDescent="0.25">
      <c r="A937" s="11"/>
      <c r="B937" s="41"/>
      <c r="C937" s="10"/>
      <c r="D937" s="10"/>
      <c r="E937" s="10"/>
      <c r="F937" s="10"/>
      <c r="G937" s="10"/>
      <c r="H937" s="10"/>
      <c r="I937" s="39"/>
      <c r="J937" s="29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24.75" customHeight="1" x14ac:dyDescent="0.25">
      <c r="A938" s="11"/>
      <c r="B938" s="41"/>
      <c r="C938" s="10"/>
      <c r="D938" s="10"/>
      <c r="E938" s="10"/>
      <c r="F938" s="10"/>
      <c r="G938" s="10"/>
      <c r="H938" s="10"/>
      <c r="I938" s="39"/>
      <c r="J938" s="29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24.75" customHeight="1" x14ac:dyDescent="0.25">
      <c r="A939" s="11"/>
      <c r="B939" s="41"/>
      <c r="C939" s="10"/>
      <c r="D939" s="10"/>
      <c r="E939" s="10"/>
      <c r="F939" s="10"/>
      <c r="G939" s="10"/>
      <c r="H939" s="10"/>
      <c r="I939" s="39"/>
      <c r="J939" s="29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24.75" customHeight="1" x14ac:dyDescent="0.25">
      <c r="A940" s="11"/>
      <c r="B940" s="41"/>
      <c r="C940" s="10"/>
      <c r="D940" s="10"/>
      <c r="E940" s="10"/>
      <c r="F940" s="10"/>
      <c r="G940" s="10"/>
      <c r="H940" s="10"/>
      <c r="I940" s="39"/>
      <c r="J940" s="29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24.75" customHeight="1" x14ac:dyDescent="0.25">
      <c r="A941" s="11"/>
      <c r="B941" s="41"/>
      <c r="C941" s="10"/>
      <c r="D941" s="10"/>
      <c r="E941" s="10"/>
      <c r="F941" s="10"/>
      <c r="G941" s="10"/>
      <c r="H941" s="10"/>
      <c r="I941" s="39"/>
      <c r="J941" s="29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24.75" customHeight="1" x14ac:dyDescent="0.25">
      <c r="A942" s="11"/>
      <c r="B942" s="41"/>
      <c r="C942" s="10"/>
      <c r="D942" s="10"/>
      <c r="E942" s="10"/>
      <c r="F942" s="10"/>
      <c r="G942" s="10"/>
      <c r="H942" s="10"/>
      <c r="I942" s="39"/>
      <c r="J942" s="29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24.75" customHeight="1" x14ac:dyDescent="0.25">
      <c r="A943" s="11"/>
      <c r="B943" s="41"/>
      <c r="C943" s="10"/>
      <c r="D943" s="10"/>
      <c r="E943" s="10"/>
      <c r="F943" s="10"/>
      <c r="G943" s="10"/>
      <c r="H943" s="10"/>
      <c r="I943" s="39"/>
      <c r="J943" s="29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24.75" customHeight="1" x14ac:dyDescent="0.25">
      <c r="A944" s="11"/>
      <c r="B944" s="41"/>
      <c r="C944" s="10"/>
      <c r="D944" s="10"/>
      <c r="E944" s="10"/>
      <c r="F944" s="10"/>
      <c r="G944" s="10"/>
      <c r="H944" s="10"/>
      <c r="I944" s="39"/>
      <c r="J944" s="29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24.75" customHeight="1" x14ac:dyDescent="0.25">
      <c r="A945" s="11"/>
      <c r="B945" s="41"/>
      <c r="C945" s="10"/>
      <c r="D945" s="10"/>
      <c r="E945" s="10"/>
      <c r="F945" s="10"/>
      <c r="G945" s="10"/>
      <c r="H945" s="10"/>
      <c r="I945" s="39"/>
      <c r="J945" s="29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24.75" customHeight="1" x14ac:dyDescent="0.25">
      <c r="A946" s="11"/>
      <c r="B946" s="41"/>
      <c r="C946" s="10"/>
      <c r="D946" s="10"/>
      <c r="E946" s="10"/>
      <c r="F946" s="10"/>
      <c r="G946" s="10"/>
      <c r="H946" s="10"/>
      <c r="I946" s="39"/>
      <c r="J946" s="29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24.75" customHeight="1" x14ac:dyDescent="0.25">
      <c r="A947" s="11"/>
      <c r="B947" s="41"/>
      <c r="C947" s="10"/>
      <c r="D947" s="10"/>
      <c r="E947" s="10"/>
      <c r="F947" s="10"/>
      <c r="G947" s="10"/>
      <c r="H947" s="10"/>
      <c r="I947" s="39"/>
      <c r="J947" s="29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24.75" customHeight="1" x14ac:dyDescent="0.25">
      <c r="A948" s="11"/>
      <c r="B948" s="41"/>
      <c r="C948" s="10"/>
      <c r="D948" s="10"/>
      <c r="E948" s="10"/>
      <c r="F948" s="10"/>
      <c r="G948" s="10"/>
      <c r="H948" s="10"/>
      <c r="I948" s="39"/>
      <c r="J948" s="29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24.75" customHeight="1" x14ac:dyDescent="0.25">
      <c r="A949" s="11"/>
      <c r="B949" s="41"/>
      <c r="C949" s="10"/>
      <c r="D949" s="10"/>
      <c r="E949" s="10"/>
      <c r="F949" s="10"/>
      <c r="G949" s="10"/>
      <c r="H949" s="10"/>
      <c r="I949" s="39"/>
      <c r="J949" s="29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24.75" customHeight="1" x14ac:dyDescent="0.25">
      <c r="A950" s="11"/>
      <c r="B950" s="41"/>
      <c r="C950" s="10"/>
      <c r="D950" s="10"/>
      <c r="E950" s="10"/>
      <c r="F950" s="10"/>
      <c r="G950" s="10"/>
      <c r="H950" s="10"/>
      <c r="I950" s="39"/>
      <c r="J950" s="29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24.75" customHeight="1" x14ac:dyDescent="0.25">
      <c r="A951" s="11"/>
      <c r="B951" s="41"/>
      <c r="C951" s="10"/>
      <c r="D951" s="10"/>
      <c r="E951" s="10"/>
      <c r="F951" s="10"/>
      <c r="G951" s="10"/>
      <c r="H951" s="10"/>
      <c r="I951" s="39"/>
      <c r="J951" s="29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24.75" customHeight="1" x14ac:dyDescent="0.25">
      <c r="A952" s="11"/>
      <c r="B952" s="41"/>
      <c r="C952" s="10"/>
      <c r="D952" s="10"/>
      <c r="E952" s="10"/>
      <c r="F952" s="10"/>
      <c r="G952" s="10"/>
      <c r="H952" s="10"/>
      <c r="I952" s="39"/>
      <c r="J952" s="29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24.75" customHeight="1" x14ac:dyDescent="0.25">
      <c r="A953" s="11"/>
      <c r="B953" s="41"/>
      <c r="C953" s="10"/>
      <c r="D953" s="10"/>
      <c r="E953" s="10"/>
      <c r="F953" s="10"/>
      <c r="G953" s="10"/>
      <c r="H953" s="10"/>
      <c r="I953" s="39"/>
      <c r="J953" s="29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24.75" customHeight="1" x14ac:dyDescent="0.25">
      <c r="A954" s="11"/>
      <c r="B954" s="41"/>
      <c r="C954" s="10"/>
      <c r="D954" s="10"/>
      <c r="E954" s="10"/>
      <c r="F954" s="10"/>
      <c r="G954" s="10"/>
      <c r="H954" s="10"/>
      <c r="I954" s="39"/>
      <c r="J954" s="29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24.75" customHeight="1" x14ac:dyDescent="0.25">
      <c r="A955" s="11"/>
      <c r="B955" s="41"/>
      <c r="C955" s="10"/>
      <c r="D955" s="10"/>
      <c r="E955" s="10"/>
      <c r="F955" s="10"/>
      <c r="G955" s="10"/>
      <c r="H955" s="10"/>
      <c r="I955" s="39"/>
      <c r="J955" s="29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24.75" customHeight="1" x14ac:dyDescent="0.25">
      <c r="A956" s="11"/>
      <c r="B956" s="41"/>
      <c r="C956" s="10"/>
      <c r="D956" s="10"/>
      <c r="E956" s="10"/>
      <c r="F956" s="10"/>
      <c r="G956" s="10"/>
      <c r="H956" s="10"/>
      <c r="I956" s="39"/>
      <c r="J956" s="29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24.75" customHeight="1" x14ac:dyDescent="0.25">
      <c r="A957" s="11"/>
      <c r="B957" s="41"/>
      <c r="C957" s="10"/>
      <c r="D957" s="10"/>
      <c r="E957" s="10"/>
      <c r="F957" s="10"/>
      <c r="G957" s="10"/>
      <c r="H957" s="10"/>
      <c r="I957" s="39"/>
      <c r="J957" s="29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24.75" customHeight="1" x14ac:dyDescent="0.25">
      <c r="A958" s="11"/>
      <c r="B958" s="41"/>
      <c r="C958" s="10"/>
      <c r="D958" s="10"/>
      <c r="E958" s="10"/>
      <c r="F958" s="10"/>
      <c r="G958" s="10"/>
      <c r="H958" s="10"/>
      <c r="I958" s="39"/>
      <c r="J958" s="29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24.75" customHeight="1" x14ac:dyDescent="0.25">
      <c r="A959" s="11"/>
      <c r="B959" s="41"/>
      <c r="C959" s="10"/>
      <c r="D959" s="10"/>
      <c r="E959" s="10"/>
      <c r="F959" s="10"/>
      <c r="G959" s="10"/>
      <c r="H959" s="10"/>
      <c r="I959" s="39"/>
      <c r="J959" s="29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24.75" customHeight="1" x14ac:dyDescent="0.25">
      <c r="A960" s="11"/>
      <c r="B960" s="41"/>
      <c r="C960" s="10"/>
      <c r="D960" s="10"/>
      <c r="E960" s="10"/>
      <c r="F960" s="10"/>
      <c r="G960" s="10"/>
      <c r="H960" s="10"/>
      <c r="I960" s="39"/>
      <c r="J960" s="29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24.75" customHeight="1" x14ac:dyDescent="0.25">
      <c r="A961" s="11"/>
      <c r="B961" s="41"/>
      <c r="C961" s="10"/>
      <c r="D961" s="10"/>
      <c r="E961" s="10"/>
      <c r="F961" s="10"/>
      <c r="G961" s="10"/>
      <c r="H961" s="10"/>
      <c r="I961" s="39"/>
      <c r="J961" s="29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24.75" customHeight="1" x14ac:dyDescent="0.25">
      <c r="A962" s="11"/>
      <c r="B962" s="41"/>
      <c r="C962" s="10"/>
      <c r="D962" s="10"/>
      <c r="E962" s="10"/>
      <c r="F962" s="10"/>
      <c r="G962" s="10"/>
      <c r="H962" s="10"/>
      <c r="I962" s="39"/>
      <c r="J962" s="29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24.75" customHeight="1" x14ac:dyDescent="0.25">
      <c r="A963" s="11"/>
      <c r="B963" s="41"/>
      <c r="C963" s="10"/>
      <c r="D963" s="10"/>
      <c r="E963" s="10"/>
      <c r="F963" s="10"/>
      <c r="G963" s="10"/>
      <c r="H963" s="10"/>
      <c r="I963" s="39"/>
      <c r="J963" s="29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24.75" customHeight="1" x14ac:dyDescent="0.25">
      <c r="A964" s="11"/>
      <c r="B964" s="41"/>
      <c r="C964" s="10"/>
      <c r="D964" s="10"/>
      <c r="E964" s="10"/>
      <c r="F964" s="10"/>
      <c r="G964" s="10"/>
      <c r="H964" s="10"/>
      <c r="I964" s="39"/>
      <c r="J964" s="29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24.75" customHeight="1" x14ac:dyDescent="0.25">
      <c r="A965" s="11"/>
      <c r="B965" s="41"/>
      <c r="C965" s="10"/>
      <c r="D965" s="10"/>
      <c r="E965" s="10"/>
      <c r="F965" s="10"/>
      <c r="G965" s="10"/>
      <c r="H965" s="10"/>
      <c r="I965" s="39"/>
      <c r="J965" s="29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24.75" customHeight="1" x14ac:dyDescent="0.25">
      <c r="A966" s="11"/>
      <c r="B966" s="41"/>
      <c r="C966" s="10"/>
      <c r="D966" s="10"/>
      <c r="E966" s="10"/>
      <c r="F966" s="10"/>
      <c r="G966" s="10"/>
      <c r="H966" s="10"/>
      <c r="I966" s="39"/>
      <c r="J966" s="29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24.75" customHeight="1" x14ac:dyDescent="0.25">
      <c r="A967" s="11"/>
      <c r="B967" s="41"/>
      <c r="C967" s="10"/>
      <c r="D967" s="10"/>
      <c r="E967" s="10"/>
      <c r="F967" s="10"/>
      <c r="G967" s="10"/>
      <c r="H967" s="10"/>
      <c r="I967" s="39"/>
      <c r="J967" s="29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24.75" customHeight="1" x14ac:dyDescent="0.25">
      <c r="A968" s="11"/>
      <c r="B968" s="41"/>
      <c r="C968" s="10"/>
      <c r="D968" s="10"/>
      <c r="E968" s="10"/>
      <c r="F968" s="10"/>
      <c r="G968" s="10"/>
      <c r="H968" s="10"/>
      <c r="I968" s="39"/>
      <c r="J968" s="29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24.75" customHeight="1" x14ac:dyDescent="0.25">
      <c r="A969" s="11"/>
      <c r="B969" s="41"/>
      <c r="C969" s="10"/>
      <c r="D969" s="10"/>
      <c r="E969" s="10"/>
      <c r="F969" s="10"/>
      <c r="G969" s="10"/>
      <c r="H969" s="10"/>
      <c r="I969" s="39"/>
      <c r="J969" s="29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24.75" customHeight="1" x14ac:dyDescent="0.25">
      <c r="A970" s="11"/>
      <c r="B970" s="41"/>
      <c r="C970" s="10"/>
      <c r="D970" s="10"/>
      <c r="E970" s="10"/>
      <c r="F970" s="10"/>
      <c r="G970" s="10"/>
      <c r="H970" s="10"/>
      <c r="I970" s="39"/>
      <c r="J970" s="29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24.75" customHeight="1" x14ac:dyDescent="0.25">
      <c r="A971" s="11"/>
      <c r="B971" s="41"/>
      <c r="C971" s="10"/>
      <c r="D971" s="10"/>
      <c r="E971" s="10"/>
      <c r="F971" s="10"/>
      <c r="G971" s="10"/>
      <c r="H971" s="10"/>
      <c r="I971" s="39"/>
      <c r="J971" s="29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24.75" customHeight="1" x14ac:dyDescent="0.25">
      <c r="A972" s="11"/>
      <c r="B972" s="41"/>
      <c r="C972" s="10"/>
      <c r="D972" s="10"/>
      <c r="E972" s="10"/>
      <c r="F972" s="10"/>
      <c r="G972" s="10"/>
      <c r="H972" s="10"/>
      <c r="I972" s="39"/>
      <c r="J972" s="29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24.75" customHeight="1" x14ac:dyDescent="0.25">
      <c r="A973" s="11"/>
      <c r="B973" s="41"/>
      <c r="C973" s="10"/>
      <c r="D973" s="10"/>
      <c r="E973" s="10"/>
      <c r="F973" s="10"/>
      <c r="G973" s="10"/>
      <c r="H973" s="10"/>
      <c r="I973" s="39"/>
      <c r="J973" s="29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24.75" customHeight="1" x14ac:dyDescent="0.25">
      <c r="A974" s="11"/>
      <c r="B974" s="41"/>
      <c r="C974" s="10"/>
      <c r="D974" s="10"/>
      <c r="E974" s="10"/>
      <c r="F974" s="10"/>
      <c r="G974" s="10"/>
      <c r="H974" s="10"/>
      <c r="I974" s="39"/>
      <c r="J974" s="29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24.75" customHeight="1" x14ac:dyDescent="0.25">
      <c r="A975" s="11"/>
      <c r="B975" s="41"/>
      <c r="C975" s="10"/>
      <c r="D975" s="10"/>
      <c r="E975" s="10"/>
      <c r="F975" s="10"/>
      <c r="G975" s="10"/>
      <c r="H975" s="10"/>
      <c r="I975" s="39"/>
      <c r="J975" s="29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24.75" customHeight="1" x14ac:dyDescent="0.25">
      <c r="A976" s="11"/>
      <c r="B976" s="41"/>
      <c r="C976" s="10"/>
      <c r="D976" s="10"/>
      <c r="E976" s="10"/>
      <c r="F976" s="10"/>
      <c r="G976" s="10"/>
      <c r="H976" s="10"/>
      <c r="I976" s="39"/>
      <c r="J976" s="29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24.75" customHeight="1" x14ac:dyDescent="0.25">
      <c r="A977" s="11"/>
      <c r="B977" s="41"/>
      <c r="C977" s="10"/>
      <c r="D977" s="10"/>
      <c r="E977" s="10"/>
      <c r="F977" s="10"/>
      <c r="G977" s="10"/>
      <c r="H977" s="10"/>
      <c r="I977" s="39"/>
      <c r="J977" s="29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24.75" customHeight="1" x14ac:dyDescent="0.25">
      <c r="A978" s="11"/>
      <c r="B978" s="41"/>
      <c r="C978" s="10"/>
      <c r="D978" s="10"/>
      <c r="E978" s="10"/>
      <c r="F978" s="10"/>
      <c r="G978" s="10"/>
      <c r="H978" s="10"/>
      <c r="I978" s="39"/>
      <c r="J978" s="29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24.75" customHeight="1" x14ac:dyDescent="0.25">
      <c r="A979" s="11"/>
      <c r="B979" s="41"/>
      <c r="C979" s="10"/>
      <c r="D979" s="10"/>
      <c r="E979" s="10"/>
      <c r="F979" s="10"/>
      <c r="G979" s="10"/>
      <c r="H979" s="10"/>
      <c r="I979" s="39"/>
      <c r="J979" s="29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24.75" customHeight="1" x14ac:dyDescent="0.25">
      <c r="A980" s="11"/>
      <c r="B980" s="41"/>
      <c r="C980" s="10"/>
      <c r="D980" s="10"/>
      <c r="E980" s="10"/>
      <c r="F980" s="10"/>
      <c r="G980" s="10"/>
      <c r="H980" s="10"/>
      <c r="I980" s="39"/>
      <c r="J980" s="29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24.75" customHeight="1" x14ac:dyDescent="0.25">
      <c r="A981" s="11"/>
      <c r="B981" s="41"/>
      <c r="C981" s="10"/>
      <c r="D981" s="10"/>
      <c r="E981" s="10"/>
      <c r="F981" s="10"/>
      <c r="G981" s="10"/>
      <c r="H981" s="10"/>
      <c r="I981" s="39"/>
      <c r="J981" s="29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24.75" customHeight="1" x14ac:dyDescent="0.25">
      <c r="A982" s="11"/>
      <c r="B982" s="41"/>
      <c r="C982" s="10"/>
      <c r="D982" s="10"/>
      <c r="E982" s="10"/>
      <c r="F982" s="10"/>
      <c r="G982" s="10"/>
      <c r="H982" s="10"/>
      <c r="I982" s="39"/>
      <c r="J982" s="29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24.75" customHeight="1" x14ac:dyDescent="0.25">
      <c r="A983" s="11"/>
      <c r="B983" s="41"/>
      <c r="C983" s="10"/>
      <c r="D983" s="10"/>
      <c r="E983" s="10"/>
      <c r="F983" s="10"/>
      <c r="G983" s="10"/>
      <c r="H983" s="10"/>
      <c r="I983" s="39"/>
      <c r="J983" s="29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24.75" customHeight="1" x14ac:dyDescent="0.25">
      <c r="A984" s="11"/>
      <c r="B984" s="41"/>
      <c r="C984" s="10"/>
      <c r="D984" s="10"/>
      <c r="E984" s="10"/>
      <c r="F984" s="10"/>
      <c r="G984" s="10"/>
      <c r="H984" s="10"/>
      <c r="I984" s="39"/>
      <c r="J984" s="29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24.75" customHeight="1" x14ac:dyDescent="0.25">
      <c r="A985" s="11"/>
      <c r="B985" s="41"/>
      <c r="C985" s="10"/>
      <c r="D985" s="10"/>
      <c r="E985" s="10"/>
      <c r="F985" s="10"/>
      <c r="G985" s="10"/>
      <c r="H985" s="10"/>
      <c r="I985" s="39"/>
      <c r="J985" s="29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24.75" customHeight="1" x14ac:dyDescent="0.25">
      <c r="A986" s="11"/>
      <c r="B986" s="41"/>
      <c r="C986" s="10"/>
      <c r="D986" s="10"/>
      <c r="E986" s="10"/>
      <c r="F986" s="10"/>
      <c r="G986" s="10"/>
      <c r="H986" s="10"/>
      <c r="I986" s="39"/>
      <c r="J986" s="29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24.75" customHeight="1" x14ac:dyDescent="0.25">
      <c r="A987" s="11"/>
      <c r="B987" s="41"/>
      <c r="C987" s="10"/>
      <c r="D987" s="10"/>
      <c r="E987" s="10"/>
      <c r="F987" s="10"/>
      <c r="G987" s="10"/>
      <c r="H987" s="10"/>
      <c r="I987" s="39"/>
      <c r="J987" s="29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24.75" customHeight="1" x14ac:dyDescent="0.25">
      <c r="A988" s="11"/>
      <c r="B988" s="41"/>
      <c r="C988" s="10"/>
      <c r="D988" s="10"/>
      <c r="E988" s="10"/>
      <c r="F988" s="10"/>
      <c r="G988" s="10"/>
      <c r="H988" s="10"/>
      <c r="I988" s="39"/>
      <c r="J988" s="29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24.75" customHeight="1" x14ac:dyDescent="0.25">
      <c r="A989" s="11"/>
      <c r="B989" s="41"/>
      <c r="C989" s="10"/>
      <c r="D989" s="10"/>
      <c r="E989" s="10"/>
      <c r="F989" s="10"/>
      <c r="G989" s="10"/>
      <c r="H989" s="10"/>
      <c r="I989" s="39"/>
      <c r="J989" s="29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24.75" customHeight="1" x14ac:dyDescent="0.25">
      <c r="A990" s="11"/>
      <c r="B990" s="41"/>
      <c r="C990" s="10"/>
      <c r="D990" s="10"/>
      <c r="E990" s="10"/>
      <c r="F990" s="10"/>
      <c r="G990" s="10"/>
      <c r="H990" s="10"/>
      <c r="I990" s="39"/>
      <c r="J990" s="29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24.75" customHeight="1" x14ac:dyDescent="0.25">
      <c r="A991" s="11"/>
      <c r="B991" s="41"/>
      <c r="C991" s="10"/>
      <c r="D991" s="10"/>
      <c r="E991" s="10"/>
      <c r="F991" s="10"/>
      <c r="G991" s="10"/>
      <c r="H991" s="10"/>
      <c r="I991" s="39"/>
      <c r="J991" s="29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24.75" customHeight="1" x14ac:dyDescent="0.25">
      <c r="A992" s="11"/>
      <c r="B992" s="41"/>
      <c r="C992" s="10"/>
      <c r="D992" s="10"/>
      <c r="E992" s="10"/>
      <c r="F992" s="10"/>
      <c r="G992" s="10"/>
      <c r="H992" s="10"/>
      <c r="I992" s="39"/>
      <c r="J992" s="29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24.75" customHeight="1" x14ac:dyDescent="0.25">
      <c r="A993" s="11"/>
      <c r="B993" s="41"/>
      <c r="C993" s="10"/>
      <c r="D993" s="10"/>
      <c r="E993" s="10"/>
      <c r="F993" s="10"/>
      <c r="G993" s="10"/>
      <c r="H993" s="10"/>
      <c r="I993" s="39"/>
      <c r="J993" s="29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24.75" customHeight="1" x14ac:dyDescent="0.25">
      <c r="A994" s="11"/>
      <c r="B994" s="41"/>
      <c r="C994" s="10"/>
      <c r="D994" s="10"/>
      <c r="E994" s="10"/>
      <c r="F994" s="10"/>
      <c r="G994" s="10"/>
      <c r="H994" s="10"/>
      <c r="I994" s="39"/>
      <c r="J994" s="29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</sheetData>
  <mergeCells count="17">
    <mergeCell ref="J7:J13"/>
    <mergeCell ref="J14:J17"/>
    <mergeCell ref="A32:B32"/>
    <mergeCell ref="C32:F32"/>
    <mergeCell ref="J18:J20"/>
    <mergeCell ref="J21:J23"/>
    <mergeCell ref="J24:J25"/>
    <mergeCell ref="J26:J27"/>
    <mergeCell ref="J28:J30"/>
    <mergeCell ref="A31:B31"/>
    <mergeCell ref="I31:J32"/>
    <mergeCell ref="G32:H32"/>
    <mergeCell ref="A1:J1"/>
    <mergeCell ref="C2:F2"/>
    <mergeCell ref="I2:I4"/>
    <mergeCell ref="J2:J4"/>
    <mergeCell ref="J5:J6"/>
  </mergeCells>
  <pageMargins left="0.23622047244094491" right="0.23622047244094491" top="0.74803149606299213" bottom="0.74803149606299213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59765625" defaultRowHeight="15" customHeight="1" x14ac:dyDescent="0.25"/>
  <cols>
    <col min="1" max="1" width="9" customWidth="1"/>
    <col min="2" max="2" width="4.19921875" customWidth="1"/>
    <col min="3" max="3" width="17.09765625" customWidth="1"/>
    <col min="4" max="4" width="21.5" customWidth="1"/>
    <col min="5" max="5" width="6.5" customWidth="1"/>
    <col min="6" max="6" width="20.19921875" customWidth="1"/>
    <col min="7" max="7" width="56.69921875" customWidth="1"/>
    <col min="8" max="26" width="8.59765625" customWidth="1"/>
  </cols>
  <sheetData>
    <row r="1" spans="1:26" ht="14.4" x14ac:dyDescent="0.3">
      <c r="A1" s="9"/>
      <c r="B1" s="152" t="s">
        <v>162</v>
      </c>
      <c r="C1" s="152" t="s">
        <v>199</v>
      </c>
      <c r="D1" s="152" t="s">
        <v>200</v>
      </c>
      <c r="E1" s="152" t="s">
        <v>201</v>
      </c>
      <c r="F1" s="152" t="s">
        <v>202</v>
      </c>
      <c r="G1" s="152" t="s">
        <v>203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4" x14ac:dyDescent="0.3">
      <c r="A2" s="9"/>
      <c r="B2" s="136"/>
      <c r="C2" s="136"/>
      <c r="D2" s="136"/>
      <c r="E2" s="136"/>
      <c r="F2" s="136"/>
      <c r="G2" s="13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82.8" x14ac:dyDescent="0.3">
      <c r="A3" s="9"/>
      <c r="B3" s="81">
        <v>1</v>
      </c>
      <c r="C3" s="81" t="s">
        <v>204</v>
      </c>
      <c r="D3" s="81" t="s">
        <v>205</v>
      </c>
      <c r="E3" s="82" t="s">
        <v>206</v>
      </c>
      <c r="F3" s="83" t="s">
        <v>207</v>
      </c>
      <c r="G3" s="83" t="s">
        <v>208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82.8" x14ac:dyDescent="0.3">
      <c r="A4" s="9"/>
      <c r="B4" s="81">
        <v>1</v>
      </c>
      <c r="C4" s="81" t="s">
        <v>204</v>
      </c>
      <c r="D4" s="81" t="s">
        <v>205</v>
      </c>
      <c r="E4" s="82" t="s">
        <v>209</v>
      </c>
      <c r="F4" s="83" t="s">
        <v>210</v>
      </c>
      <c r="G4" s="83" t="s">
        <v>211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9" x14ac:dyDescent="0.3">
      <c r="A5" s="9"/>
      <c r="B5" s="42">
        <v>2</v>
      </c>
      <c r="C5" s="42" t="s">
        <v>212</v>
      </c>
      <c r="D5" s="42" t="s">
        <v>213</v>
      </c>
      <c r="E5" s="43" t="s">
        <v>214</v>
      </c>
      <c r="F5" s="44" t="s">
        <v>215</v>
      </c>
      <c r="G5" s="44" t="s">
        <v>216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9" x14ac:dyDescent="0.3">
      <c r="A6" s="9"/>
      <c r="B6" s="42">
        <v>2</v>
      </c>
      <c r="C6" s="42" t="s">
        <v>212</v>
      </c>
      <c r="D6" s="42" t="s">
        <v>213</v>
      </c>
      <c r="E6" s="43" t="s">
        <v>217</v>
      </c>
      <c r="F6" s="44" t="s">
        <v>218</v>
      </c>
      <c r="G6" s="44" t="s">
        <v>219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69" x14ac:dyDescent="0.3">
      <c r="A7" s="9"/>
      <c r="B7" s="42">
        <v>2</v>
      </c>
      <c r="C7" s="42" t="s">
        <v>212</v>
      </c>
      <c r="D7" s="42" t="s">
        <v>213</v>
      </c>
      <c r="E7" s="43" t="s">
        <v>220</v>
      </c>
      <c r="F7" s="44" t="s">
        <v>221</v>
      </c>
      <c r="G7" s="44" t="s">
        <v>222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9" x14ac:dyDescent="0.3">
      <c r="A8" s="9"/>
      <c r="B8" s="42">
        <v>2</v>
      </c>
      <c r="C8" s="42" t="s">
        <v>212</v>
      </c>
      <c r="D8" s="42" t="s">
        <v>213</v>
      </c>
      <c r="E8" s="43" t="s">
        <v>223</v>
      </c>
      <c r="F8" s="44" t="s">
        <v>224</v>
      </c>
      <c r="G8" s="44" t="s">
        <v>225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82.8" x14ac:dyDescent="0.3">
      <c r="A9" s="9"/>
      <c r="B9" s="42">
        <v>2</v>
      </c>
      <c r="C9" s="42" t="s">
        <v>212</v>
      </c>
      <c r="D9" s="42" t="s">
        <v>213</v>
      </c>
      <c r="E9" s="43" t="s">
        <v>226</v>
      </c>
      <c r="F9" s="44" t="s">
        <v>227</v>
      </c>
      <c r="G9" s="44" t="s">
        <v>228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82.8" x14ac:dyDescent="0.3">
      <c r="A10" s="9"/>
      <c r="B10" s="42">
        <v>2</v>
      </c>
      <c r="C10" s="42" t="s">
        <v>212</v>
      </c>
      <c r="D10" s="42" t="s">
        <v>213</v>
      </c>
      <c r="E10" s="43" t="s">
        <v>229</v>
      </c>
      <c r="F10" s="44" t="s">
        <v>230</v>
      </c>
      <c r="G10" s="44" t="s">
        <v>231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82.8" x14ac:dyDescent="0.3">
      <c r="A11" s="9"/>
      <c r="B11" s="42">
        <v>2</v>
      </c>
      <c r="C11" s="42" t="s">
        <v>212</v>
      </c>
      <c r="D11" s="42" t="s">
        <v>213</v>
      </c>
      <c r="E11" s="43" t="s">
        <v>232</v>
      </c>
      <c r="F11" s="44" t="s">
        <v>233</v>
      </c>
      <c r="G11" s="44" t="s">
        <v>234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55.2" x14ac:dyDescent="0.3">
      <c r="A12" s="9"/>
      <c r="B12" s="81">
        <v>3</v>
      </c>
      <c r="C12" s="81" t="s">
        <v>235</v>
      </c>
      <c r="D12" s="81" t="s">
        <v>236</v>
      </c>
      <c r="E12" s="82" t="s">
        <v>237</v>
      </c>
      <c r="F12" s="83" t="s">
        <v>238</v>
      </c>
      <c r="G12" s="83" t="s">
        <v>239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7.6" x14ac:dyDescent="0.3">
      <c r="A13" s="9"/>
      <c r="B13" s="84">
        <v>3</v>
      </c>
      <c r="C13" s="81" t="s">
        <v>235</v>
      </c>
      <c r="D13" s="81" t="s">
        <v>236</v>
      </c>
      <c r="E13" s="82" t="s">
        <v>240</v>
      </c>
      <c r="F13" s="83" t="s">
        <v>241</v>
      </c>
      <c r="G13" s="83" t="s">
        <v>242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41.4" x14ac:dyDescent="0.3">
      <c r="A14" s="9"/>
      <c r="B14" s="84">
        <v>3</v>
      </c>
      <c r="C14" s="81" t="s">
        <v>235</v>
      </c>
      <c r="D14" s="81" t="s">
        <v>236</v>
      </c>
      <c r="E14" s="82" t="s">
        <v>243</v>
      </c>
      <c r="F14" s="83" t="s">
        <v>244</v>
      </c>
      <c r="G14" s="83" t="s">
        <v>245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7.6" x14ac:dyDescent="0.3">
      <c r="A15" s="9"/>
      <c r="B15" s="85">
        <v>3</v>
      </c>
      <c r="C15" s="81" t="s">
        <v>235</v>
      </c>
      <c r="D15" s="81" t="s">
        <v>236</v>
      </c>
      <c r="E15" s="82" t="s">
        <v>246</v>
      </c>
      <c r="F15" s="83" t="s">
        <v>247</v>
      </c>
      <c r="G15" s="83" t="s">
        <v>248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96.6" x14ac:dyDescent="0.3">
      <c r="A16" s="9"/>
      <c r="B16" s="42">
        <v>4</v>
      </c>
      <c r="C16" s="45" t="s">
        <v>249</v>
      </c>
      <c r="D16" s="42" t="s">
        <v>250</v>
      </c>
      <c r="E16" s="43" t="s">
        <v>251</v>
      </c>
      <c r="F16" s="44" t="s">
        <v>252</v>
      </c>
      <c r="G16" s="44" t="s">
        <v>253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96.6" x14ac:dyDescent="0.3">
      <c r="A17" s="9"/>
      <c r="B17" s="86">
        <v>4</v>
      </c>
      <c r="C17" s="45" t="s">
        <v>249</v>
      </c>
      <c r="D17" s="42" t="s">
        <v>250</v>
      </c>
      <c r="E17" s="43" t="s">
        <v>254</v>
      </c>
      <c r="F17" s="44" t="s">
        <v>255</v>
      </c>
      <c r="G17" s="44" t="s">
        <v>256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96.6" x14ac:dyDescent="0.3">
      <c r="A18" s="9"/>
      <c r="B18" s="46">
        <v>4</v>
      </c>
      <c r="C18" s="45" t="s">
        <v>249</v>
      </c>
      <c r="D18" s="42" t="s">
        <v>250</v>
      </c>
      <c r="E18" s="43" t="s">
        <v>257</v>
      </c>
      <c r="F18" s="44" t="s">
        <v>258</v>
      </c>
      <c r="G18" s="44" t="s">
        <v>259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55.2" x14ac:dyDescent="0.3">
      <c r="A19" s="9"/>
      <c r="B19" s="81">
        <v>5</v>
      </c>
      <c r="C19" s="81" t="s">
        <v>260</v>
      </c>
      <c r="D19" s="81" t="s">
        <v>261</v>
      </c>
      <c r="E19" s="82" t="s">
        <v>262</v>
      </c>
      <c r="F19" s="83" t="s">
        <v>263</v>
      </c>
      <c r="G19" s="83" t="s">
        <v>264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55.2" x14ac:dyDescent="0.3">
      <c r="A20" s="9"/>
      <c r="B20" s="84">
        <v>5</v>
      </c>
      <c r="C20" s="81" t="s">
        <v>260</v>
      </c>
      <c r="D20" s="81" t="s">
        <v>261</v>
      </c>
      <c r="E20" s="82" t="s">
        <v>265</v>
      </c>
      <c r="F20" s="83" t="s">
        <v>266</v>
      </c>
      <c r="G20" s="83" t="s">
        <v>267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47">
        <v>5</v>
      </c>
      <c r="C21" s="48" t="s">
        <v>260</v>
      </c>
      <c r="D21" s="48" t="s">
        <v>261</v>
      </c>
      <c r="E21" s="82" t="s">
        <v>268</v>
      </c>
      <c r="F21" s="83" t="s">
        <v>269</v>
      </c>
      <c r="G21" s="83" t="s">
        <v>270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49">
        <v>6</v>
      </c>
      <c r="C22" s="50" t="s">
        <v>271</v>
      </c>
      <c r="D22" s="51" t="s">
        <v>272</v>
      </c>
      <c r="E22" s="43" t="s">
        <v>273</v>
      </c>
      <c r="F22" s="44" t="s">
        <v>274</v>
      </c>
      <c r="G22" s="44" t="s">
        <v>275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86">
        <v>6</v>
      </c>
      <c r="C23" s="87" t="s">
        <v>271</v>
      </c>
      <c r="D23" s="86" t="s">
        <v>272</v>
      </c>
      <c r="E23" s="43" t="s">
        <v>276</v>
      </c>
      <c r="F23" s="44" t="s">
        <v>277</v>
      </c>
      <c r="G23" s="44" t="s">
        <v>278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81">
        <v>7</v>
      </c>
      <c r="C24" s="81" t="s">
        <v>279</v>
      </c>
      <c r="D24" s="81" t="s">
        <v>280</v>
      </c>
      <c r="E24" s="82" t="s">
        <v>281</v>
      </c>
      <c r="F24" s="83" t="s">
        <v>282</v>
      </c>
      <c r="G24" s="83" t="s">
        <v>283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85">
        <v>7</v>
      </c>
      <c r="C25" s="81" t="s">
        <v>279</v>
      </c>
      <c r="D25" s="81" t="s">
        <v>280</v>
      </c>
      <c r="E25" s="82" t="s">
        <v>284</v>
      </c>
      <c r="F25" s="83" t="s">
        <v>285</v>
      </c>
      <c r="G25" s="83" t="s">
        <v>286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42">
        <v>8</v>
      </c>
      <c r="C26" s="42" t="s">
        <v>287</v>
      </c>
      <c r="D26" s="42" t="s">
        <v>288</v>
      </c>
      <c r="E26" s="43" t="s">
        <v>289</v>
      </c>
      <c r="F26" s="52" t="s">
        <v>290</v>
      </c>
      <c r="G26" s="52" t="s">
        <v>291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86">
        <v>8</v>
      </c>
      <c r="C27" s="42" t="s">
        <v>287</v>
      </c>
      <c r="D27" s="42" t="s">
        <v>288</v>
      </c>
      <c r="E27" s="43" t="s">
        <v>292</v>
      </c>
      <c r="F27" s="52" t="s">
        <v>293</v>
      </c>
      <c r="G27" s="52" t="s">
        <v>294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46">
        <v>8</v>
      </c>
      <c r="C28" s="51" t="s">
        <v>287</v>
      </c>
      <c r="D28" s="51" t="s">
        <v>288</v>
      </c>
      <c r="E28" s="43" t="s">
        <v>295</v>
      </c>
      <c r="F28" s="52" t="s">
        <v>296</v>
      </c>
      <c r="G28" s="52" t="s">
        <v>297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G1:G2"/>
    <mergeCell ref="B1:B2"/>
    <mergeCell ref="C1:C2"/>
    <mergeCell ref="D1:D2"/>
    <mergeCell ref="E1:E2"/>
    <mergeCell ref="F1:F2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2.59765625" defaultRowHeight="15" customHeight="1" x14ac:dyDescent="0.25"/>
  <cols>
    <col min="1" max="1" width="29.69921875" customWidth="1"/>
    <col min="2" max="2" width="7.59765625" customWidth="1"/>
    <col min="3" max="3" width="11.8984375" customWidth="1"/>
    <col min="4" max="4" width="7.59765625" customWidth="1"/>
    <col min="5" max="5" width="11.09765625" customWidth="1"/>
    <col min="6" max="6" width="26" customWidth="1"/>
    <col min="7" max="7" width="12.5" customWidth="1"/>
    <col min="8" max="26" width="7.59765625" customWidth="1"/>
  </cols>
  <sheetData>
    <row r="1" spans="1:7" ht="14.25" customHeight="1" x14ac:dyDescent="0.3">
      <c r="A1" s="83" t="s">
        <v>169</v>
      </c>
      <c r="B1" s="9" t="s">
        <v>18</v>
      </c>
      <c r="C1" s="9" t="s">
        <v>298</v>
      </c>
      <c r="D1" s="9" t="s">
        <v>299</v>
      </c>
      <c r="E1" s="9" t="s">
        <v>300</v>
      </c>
      <c r="F1" s="9" t="s">
        <v>21</v>
      </c>
      <c r="G1" s="9" t="s">
        <v>37</v>
      </c>
    </row>
    <row r="2" spans="1:7" ht="14.25" customHeight="1" x14ac:dyDescent="0.3">
      <c r="A2" s="83" t="s">
        <v>13</v>
      </c>
      <c r="B2" s="9" t="s">
        <v>26</v>
      </c>
      <c r="C2" s="9" t="s">
        <v>301</v>
      </c>
      <c r="D2" s="9" t="s">
        <v>302</v>
      </c>
      <c r="E2" s="9" t="s">
        <v>303</v>
      </c>
      <c r="F2" s="9" t="s">
        <v>39</v>
      </c>
      <c r="G2" s="9" t="s">
        <v>304</v>
      </c>
    </row>
    <row r="3" spans="1:7" ht="14.25" customHeight="1" x14ac:dyDescent="0.3">
      <c r="A3" s="44" t="s">
        <v>171</v>
      </c>
      <c r="B3" s="9" t="s">
        <v>74</v>
      </c>
      <c r="C3" s="9" t="s">
        <v>305</v>
      </c>
      <c r="E3" s="9" t="s">
        <v>19</v>
      </c>
      <c r="F3" s="9" t="s">
        <v>87</v>
      </c>
      <c r="G3" s="9" t="s">
        <v>19</v>
      </c>
    </row>
    <row r="4" spans="1:7" ht="14.25" customHeight="1" x14ac:dyDescent="0.3">
      <c r="A4" s="44" t="s">
        <v>44</v>
      </c>
      <c r="C4" s="9" t="s">
        <v>306</v>
      </c>
      <c r="E4" s="9" t="s">
        <v>16</v>
      </c>
      <c r="G4" s="9" t="s">
        <v>25</v>
      </c>
    </row>
    <row r="5" spans="1:7" ht="14.25" customHeight="1" x14ac:dyDescent="0.3">
      <c r="A5" s="44" t="s">
        <v>104</v>
      </c>
      <c r="E5" s="9" t="s">
        <v>100</v>
      </c>
    </row>
    <row r="6" spans="1:7" ht="14.25" customHeight="1" x14ac:dyDescent="0.3">
      <c r="A6" s="44" t="s">
        <v>97</v>
      </c>
      <c r="E6" s="9" t="s">
        <v>307</v>
      </c>
    </row>
    <row r="7" spans="1:7" ht="14.25" customHeight="1" x14ac:dyDescent="0.3">
      <c r="A7" s="44" t="s">
        <v>33</v>
      </c>
      <c r="E7" s="9" t="s">
        <v>308</v>
      </c>
    </row>
    <row r="8" spans="1:7" ht="14.25" customHeight="1" x14ac:dyDescent="0.3">
      <c r="A8" s="44" t="s">
        <v>109</v>
      </c>
      <c r="E8" s="9" t="s">
        <v>309</v>
      </c>
    </row>
    <row r="9" spans="1:7" ht="14.25" customHeight="1" x14ac:dyDescent="0.3">
      <c r="A9" s="44" t="s">
        <v>117</v>
      </c>
      <c r="E9" s="9" t="s">
        <v>310</v>
      </c>
    </row>
    <row r="10" spans="1:7" ht="14.25" customHeight="1" x14ac:dyDescent="0.25">
      <c r="A10" s="83" t="s">
        <v>22</v>
      </c>
    </row>
    <row r="11" spans="1:7" ht="14.25" customHeight="1" x14ac:dyDescent="0.25">
      <c r="A11" s="83" t="s">
        <v>173</v>
      </c>
    </row>
    <row r="12" spans="1:7" ht="14.25" customHeight="1" x14ac:dyDescent="0.25">
      <c r="A12" s="83" t="s">
        <v>174</v>
      </c>
    </row>
    <row r="13" spans="1:7" ht="14.25" customHeight="1" x14ac:dyDescent="0.25">
      <c r="A13" s="83" t="s">
        <v>175</v>
      </c>
    </row>
    <row r="14" spans="1:7" ht="14.25" customHeight="1" x14ac:dyDescent="0.25">
      <c r="A14" s="44" t="s">
        <v>134</v>
      </c>
    </row>
    <row r="15" spans="1:7" ht="14.25" customHeight="1" x14ac:dyDescent="0.25">
      <c r="A15" s="44" t="s">
        <v>70</v>
      </c>
    </row>
    <row r="16" spans="1:7" ht="14.25" customHeight="1" x14ac:dyDescent="0.25">
      <c r="A16" s="44" t="s">
        <v>143</v>
      </c>
    </row>
    <row r="17" spans="1:1" ht="14.25" customHeight="1" x14ac:dyDescent="0.25">
      <c r="A17" s="83" t="s">
        <v>28</v>
      </c>
    </row>
    <row r="18" spans="1:1" ht="14.25" customHeight="1" x14ac:dyDescent="0.25">
      <c r="A18" s="83" t="s">
        <v>178</v>
      </c>
    </row>
    <row r="19" spans="1:1" ht="14.25" customHeight="1" x14ac:dyDescent="0.25">
      <c r="A19" s="83" t="s">
        <v>179</v>
      </c>
    </row>
    <row r="20" spans="1:1" ht="14.25" customHeight="1" x14ac:dyDescent="0.25">
      <c r="A20" s="44" t="s">
        <v>181</v>
      </c>
    </row>
    <row r="21" spans="1:1" ht="14.25" customHeight="1" x14ac:dyDescent="0.25">
      <c r="A21" s="44" t="s">
        <v>182</v>
      </c>
    </row>
    <row r="22" spans="1:1" ht="14.25" customHeight="1" x14ac:dyDescent="0.25">
      <c r="A22" s="83" t="s">
        <v>184</v>
      </c>
    </row>
    <row r="23" spans="1:1" ht="14.25" customHeight="1" x14ac:dyDescent="0.25">
      <c r="A23" s="83" t="s">
        <v>185</v>
      </c>
    </row>
    <row r="24" spans="1:1" ht="14.25" customHeight="1" x14ac:dyDescent="0.25">
      <c r="A24" s="52" t="s">
        <v>80</v>
      </c>
    </row>
    <row r="25" spans="1:1" ht="14.25" customHeight="1" x14ac:dyDescent="0.25">
      <c r="A25" s="52" t="s">
        <v>154</v>
      </c>
    </row>
    <row r="26" spans="1:1" ht="14.25" customHeight="1" x14ac:dyDescent="0.25">
      <c r="A26" s="52" t="s">
        <v>84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59765625" defaultRowHeight="15" customHeight="1" x14ac:dyDescent="0.25"/>
  <cols>
    <col min="1" max="1" width="24.19921875" customWidth="1"/>
    <col min="2" max="2" width="7.59765625" customWidth="1"/>
    <col min="3" max="3" width="7" customWidth="1"/>
    <col min="4" max="4" width="25.5" customWidth="1"/>
    <col min="5" max="5" width="30.5" customWidth="1"/>
    <col min="6" max="6" width="105.19921875" customWidth="1"/>
    <col min="7" max="26" width="7.59765625" customWidth="1"/>
  </cols>
  <sheetData>
    <row r="1" spans="1:26" ht="14.25" customHeight="1" x14ac:dyDescent="0.25">
      <c r="A1" s="53" t="s">
        <v>162</v>
      </c>
      <c r="B1" s="53" t="s">
        <v>311</v>
      </c>
      <c r="C1" s="53" t="s">
        <v>201</v>
      </c>
      <c r="D1" s="53" t="s">
        <v>312</v>
      </c>
      <c r="E1" s="53" t="s">
        <v>313</v>
      </c>
      <c r="F1" s="53" t="s">
        <v>203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4.75" customHeight="1" x14ac:dyDescent="0.25">
      <c r="A2" s="55" t="s">
        <v>314</v>
      </c>
      <c r="B2" s="55">
        <v>1</v>
      </c>
      <c r="C2" s="55" t="s">
        <v>206</v>
      </c>
      <c r="D2" s="55" t="s">
        <v>315</v>
      </c>
      <c r="E2" s="55" t="s">
        <v>316</v>
      </c>
      <c r="F2" s="56" t="s">
        <v>317</v>
      </c>
    </row>
    <row r="3" spans="1:26" ht="24.75" customHeight="1" x14ac:dyDescent="0.25">
      <c r="A3" s="55" t="s">
        <v>314</v>
      </c>
      <c r="B3" s="55">
        <v>1</v>
      </c>
      <c r="C3" s="55" t="s">
        <v>209</v>
      </c>
      <c r="D3" s="55" t="s">
        <v>318</v>
      </c>
      <c r="E3" s="55" t="s">
        <v>319</v>
      </c>
      <c r="F3" s="56" t="s">
        <v>320</v>
      </c>
    </row>
    <row r="4" spans="1:26" ht="24.75" customHeight="1" x14ac:dyDescent="0.25">
      <c r="A4" s="55" t="s">
        <v>314</v>
      </c>
      <c r="B4" s="55">
        <v>1</v>
      </c>
      <c r="C4" s="55" t="s">
        <v>321</v>
      </c>
      <c r="D4" s="55" t="s">
        <v>322</v>
      </c>
      <c r="E4" s="55" t="s">
        <v>323</v>
      </c>
      <c r="F4" s="56" t="s">
        <v>324</v>
      </c>
    </row>
    <row r="5" spans="1:26" ht="24.75" customHeight="1" x14ac:dyDescent="0.25">
      <c r="A5" s="55" t="s">
        <v>314</v>
      </c>
      <c r="B5" s="55">
        <v>1</v>
      </c>
      <c r="C5" s="55" t="s">
        <v>325</v>
      </c>
      <c r="D5" s="55" t="s">
        <v>326</v>
      </c>
      <c r="E5" s="55" t="s">
        <v>327</v>
      </c>
      <c r="F5" s="56" t="s">
        <v>328</v>
      </c>
    </row>
    <row r="6" spans="1:26" ht="24.75" customHeight="1" x14ac:dyDescent="0.25">
      <c r="A6" s="55" t="s">
        <v>314</v>
      </c>
      <c r="B6" s="55">
        <v>1</v>
      </c>
      <c r="C6" s="55" t="s">
        <v>329</v>
      </c>
      <c r="D6" s="55" t="s">
        <v>330</v>
      </c>
      <c r="E6" s="55" t="s">
        <v>331</v>
      </c>
      <c r="F6" s="56" t="s">
        <v>332</v>
      </c>
    </row>
    <row r="7" spans="1:26" ht="24.75" customHeight="1" x14ac:dyDescent="0.25">
      <c r="A7" s="55" t="s">
        <v>314</v>
      </c>
      <c r="B7" s="55">
        <v>1</v>
      </c>
      <c r="C7" s="55" t="s">
        <v>333</v>
      </c>
      <c r="D7" s="55" t="s">
        <v>334</v>
      </c>
      <c r="E7" s="55" t="s">
        <v>207</v>
      </c>
      <c r="F7" s="56" t="s">
        <v>335</v>
      </c>
    </row>
    <row r="8" spans="1:26" ht="24.75" customHeight="1" x14ac:dyDescent="0.25">
      <c r="A8" s="55" t="s">
        <v>314</v>
      </c>
      <c r="B8" s="55">
        <v>1</v>
      </c>
      <c r="C8" s="55" t="s">
        <v>336</v>
      </c>
      <c r="D8" s="55" t="s">
        <v>337</v>
      </c>
      <c r="E8" s="55" t="s">
        <v>338</v>
      </c>
      <c r="F8" s="56" t="s">
        <v>339</v>
      </c>
    </row>
    <row r="9" spans="1:26" ht="24.75" customHeight="1" x14ac:dyDescent="0.25">
      <c r="A9" s="55" t="s">
        <v>340</v>
      </c>
      <c r="B9" s="55">
        <v>2</v>
      </c>
      <c r="C9" s="55" t="s">
        <v>214</v>
      </c>
      <c r="D9" s="55" t="s">
        <v>341</v>
      </c>
      <c r="E9" s="55" t="s">
        <v>215</v>
      </c>
      <c r="F9" s="56" t="s">
        <v>216</v>
      </c>
    </row>
    <row r="10" spans="1:26" ht="24.75" customHeight="1" x14ac:dyDescent="0.25">
      <c r="A10" s="55" t="s">
        <v>340</v>
      </c>
      <c r="B10" s="55">
        <v>2</v>
      </c>
      <c r="C10" s="55" t="s">
        <v>217</v>
      </c>
      <c r="D10" s="55" t="s">
        <v>342</v>
      </c>
      <c r="E10" s="55" t="s">
        <v>218</v>
      </c>
      <c r="F10" s="56" t="s">
        <v>343</v>
      </c>
    </row>
    <row r="11" spans="1:26" ht="24.75" customHeight="1" x14ac:dyDescent="0.25">
      <c r="A11" s="55" t="s">
        <v>340</v>
      </c>
      <c r="B11" s="55">
        <v>2</v>
      </c>
      <c r="C11" s="55" t="s">
        <v>220</v>
      </c>
      <c r="D11" s="55" t="s">
        <v>344</v>
      </c>
      <c r="E11" s="55" t="s">
        <v>221</v>
      </c>
      <c r="F11" s="56" t="s">
        <v>345</v>
      </c>
    </row>
    <row r="12" spans="1:26" ht="24.75" customHeight="1" x14ac:dyDescent="0.25">
      <c r="A12" s="55" t="s">
        <v>340</v>
      </c>
      <c r="B12" s="55">
        <v>2</v>
      </c>
      <c r="C12" s="55" t="s">
        <v>223</v>
      </c>
      <c r="D12" s="55" t="s">
        <v>346</v>
      </c>
      <c r="E12" s="55" t="s">
        <v>347</v>
      </c>
      <c r="F12" s="56" t="s">
        <v>348</v>
      </c>
    </row>
    <row r="13" spans="1:26" ht="24.75" customHeight="1" x14ac:dyDescent="0.25">
      <c r="A13" s="55" t="s">
        <v>340</v>
      </c>
      <c r="B13" s="55">
        <v>2</v>
      </c>
      <c r="C13" s="55" t="s">
        <v>226</v>
      </c>
      <c r="D13" s="55" t="s">
        <v>349</v>
      </c>
      <c r="E13" s="55" t="s">
        <v>350</v>
      </c>
      <c r="F13" s="56" t="s">
        <v>351</v>
      </c>
    </row>
    <row r="14" spans="1:26" ht="24.75" customHeight="1" x14ac:dyDescent="0.25">
      <c r="A14" s="55" t="s">
        <v>340</v>
      </c>
      <c r="B14" s="55">
        <v>2</v>
      </c>
      <c r="C14" s="55" t="s">
        <v>229</v>
      </c>
      <c r="D14" s="55" t="s">
        <v>352</v>
      </c>
      <c r="E14" s="55" t="s">
        <v>353</v>
      </c>
      <c r="F14" s="56" t="s">
        <v>354</v>
      </c>
    </row>
    <row r="15" spans="1:26" ht="24.75" customHeight="1" x14ac:dyDescent="0.25">
      <c r="A15" s="55" t="s">
        <v>355</v>
      </c>
      <c r="B15" s="55">
        <v>3</v>
      </c>
      <c r="C15" s="55" t="s">
        <v>237</v>
      </c>
      <c r="D15" s="55" t="s">
        <v>356</v>
      </c>
      <c r="E15" s="55" t="s">
        <v>357</v>
      </c>
      <c r="F15" s="56" t="s">
        <v>358</v>
      </c>
    </row>
    <row r="16" spans="1:26" ht="24.75" customHeight="1" x14ac:dyDescent="0.25">
      <c r="A16" s="55" t="s">
        <v>355</v>
      </c>
      <c r="B16" s="55">
        <v>3</v>
      </c>
      <c r="C16" s="55" t="s">
        <v>240</v>
      </c>
      <c r="D16" s="55" t="s">
        <v>359</v>
      </c>
      <c r="E16" s="55" t="s">
        <v>360</v>
      </c>
      <c r="F16" s="56" t="s">
        <v>361</v>
      </c>
    </row>
    <row r="17" spans="1:6" ht="24.75" customHeight="1" x14ac:dyDescent="0.25">
      <c r="A17" s="55" t="s">
        <v>355</v>
      </c>
      <c r="B17" s="55">
        <v>3</v>
      </c>
      <c r="C17" s="55" t="s">
        <v>362</v>
      </c>
      <c r="D17" s="55" t="s">
        <v>363</v>
      </c>
      <c r="E17" s="55" t="s">
        <v>364</v>
      </c>
      <c r="F17" s="56" t="s">
        <v>365</v>
      </c>
    </row>
    <row r="18" spans="1:6" ht="24.75" customHeight="1" x14ac:dyDescent="0.25">
      <c r="A18" s="55" t="s">
        <v>355</v>
      </c>
      <c r="B18" s="55">
        <v>3</v>
      </c>
      <c r="C18" s="55" t="s">
        <v>366</v>
      </c>
      <c r="D18" s="55" t="s">
        <v>367</v>
      </c>
      <c r="E18" s="55" t="s">
        <v>368</v>
      </c>
      <c r="F18" s="56" t="s">
        <v>369</v>
      </c>
    </row>
    <row r="19" spans="1:6" ht="24.75" customHeight="1" x14ac:dyDescent="0.25">
      <c r="A19" s="55" t="s">
        <v>355</v>
      </c>
      <c r="B19" s="55">
        <v>3</v>
      </c>
      <c r="C19" s="55" t="s">
        <v>370</v>
      </c>
      <c r="D19" s="55" t="s">
        <v>371</v>
      </c>
      <c r="E19" s="55" t="s">
        <v>372</v>
      </c>
      <c r="F19" s="56" t="s">
        <v>373</v>
      </c>
    </row>
    <row r="20" spans="1:6" ht="24.75" customHeight="1" x14ac:dyDescent="0.25">
      <c r="A20" s="55" t="s">
        <v>374</v>
      </c>
      <c r="B20" s="55">
        <v>4</v>
      </c>
      <c r="C20" s="55" t="s">
        <v>251</v>
      </c>
      <c r="D20" s="55" t="s">
        <v>375</v>
      </c>
      <c r="E20" s="55" t="s">
        <v>376</v>
      </c>
      <c r="F20" s="56" t="s">
        <v>377</v>
      </c>
    </row>
    <row r="21" spans="1:6" ht="24.75" customHeight="1" x14ac:dyDescent="0.25">
      <c r="A21" s="55" t="s">
        <v>374</v>
      </c>
      <c r="B21" s="55">
        <v>4</v>
      </c>
      <c r="C21" s="55" t="s">
        <v>254</v>
      </c>
      <c r="D21" s="55" t="s">
        <v>378</v>
      </c>
      <c r="E21" s="55" t="s">
        <v>379</v>
      </c>
      <c r="F21" s="56" t="s">
        <v>380</v>
      </c>
    </row>
    <row r="22" spans="1:6" ht="24.75" customHeight="1" x14ac:dyDescent="0.25">
      <c r="A22" s="55" t="s">
        <v>381</v>
      </c>
      <c r="B22" s="55">
        <v>5</v>
      </c>
      <c r="C22" s="55" t="s">
        <v>262</v>
      </c>
      <c r="D22" s="55" t="s">
        <v>382</v>
      </c>
      <c r="E22" s="55" t="s">
        <v>30</v>
      </c>
      <c r="F22" s="56" t="s">
        <v>383</v>
      </c>
    </row>
    <row r="23" spans="1:6" ht="24.75" customHeight="1" x14ac:dyDescent="0.25">
      <c r="A23" s="55" t="s">
        <v>381</v>
      </c>
      <c r="B23" s="55">
        <v>5</v>
      </c>
      <c r="C23" s="55" t="s">
        <v>265</v>
      </c>
      <c r="D23" s="55" t="s">
        <v>384</v>
      </c>
      <c r="E23" s="55" t="s">
        <v>385</v>
      </c>
      <c r="F23" s="56" t="s">
        <v>386</v>
      </c>
    </row>
    <row r="24" spans="1:6" ht="24.75" customHeight="1" x14ac:dyDescent="0.25">
      <c r="A24" s="55" t="s">
        <v>381</v>
      </c>
      <c r="B24" s="55">
        <v>5</v>
      </c>
      <c r="C24" s="55" t="s">
        <v>268</v>
      </c>
      <c r="D24" s="55" t="s">
        <v>387</v>
      </c>
      <c r="E24" s="55" t="s">
        <v>388</v>
      </c>
      <c r="F24" s="56" t="s">
        <v>389</v>
      </c>
    </row>
    <row r="25" spans="1:6" ht="24.75" customHeight="1" x14ac:dyDescent="0.25">
      <c r="A25" s="55" t="s">
        <v>390</v>
      </c>
      <c r="B25" s="55">
        <v>6</v>
      </c>
      <c r="C25" s="55" t="s">
        <v>273</v>
      </c>
      <c r="D25" s="55" t="s">
        <v>391</v>
      </c>
      <c r="E25" s="55" t="s">
        <v>392</v>
      </c>
      <c r="F25" s="56" t="s">
        <v>393</v>
      </c>
    </row>
    <row r="26" spans="1:6" ht="24.75" customHeight="1" x14ac:dyDescent="0.25">
      <c r="A26" s="55" t="s">
        <v>390</v>
      </c>
      <c r="B26" s="55">
        <v>6</v>
      </c>
      <c r="C26" s="55" t="s">
        <v>276</v>
      </c>
      <c r="D26" s="55" t="s">
        <v>394</v>
      </c>
      <c r="E26" s="55" t="s">
        <v>395</v>
      </c>
      <c r="F26" s="56" t="s">
        <v>396</v>
      </c>
    </row>
    <row r="27" spans="1:6" ht="24.75" customHeight="1" x14ac:dyDescent="0.25">
      <c r="A27" s="55" t="s">
        <v>390</v>
      </c>
      <c r="B27" s="55">
        <v>6</v>
      </c>
      <c r="C27" s="55" t="s">
        <v>397</v>
      </c>
      <c r="D27" s="55" t="s">
        <v>398</v>
      </c>
      <c r="E27" s="55" t="s">
        <v>399</v>
      </c>
      <c r="F27" s="56" t="s">
        <v>400</v>
      </c>
    </row>
    <row r="28" spans="1:6" ht="24.75" customHeight="1" x14ac:dyDescent="0.25">
      <c r="A28" s="55" t="s">
        <v>401</v>
      </c>
      <c r="B28" s="55">
        <v>7</v>
      </c>
      <c r="C28" s="55" t="s">
        <v>281</v>
      </c>
      <c r="D28" s="55" t="s">
        <v>402</v>
      </c>
      <c r="E28" s="55" t="s">
        <v>403</v>
      </c>
      <c r="F28" s="56" t="s">
        <v>404</v>
      </c>
    </row>
    <row r="29" spans="1:6" ht="24.75" customHeight="1" x14ac:dyDescent="0.25">
      <c r="A29" s="55" t="s">
        <v>401</v>
      </c>
      <c r="B29" s="55">
        <v>7</v>
      </c>
      <c r="C29" s="55" t="s">
        <v>284</v>
      </c>
      <c r="D29" s="55" t="s">
        <v>405</v>
      </c>
      <c r="E29" s="55" t="s">
        <v>406</v>
      </c>
      <c r="F29" s="56" t="s">
        <v>407</v>
      </c>
    </row>
    <row r="30" spans="1:6" ht="24.75" customHeight="1" x14ac:dyDescent="0.25">
      <c r="A30" s="55" t="s">
        <v>401</v>
      </c>
      <c r="B30" s="55">
        <v>7</v>
      </c>
      <c r="C30" s="55" t="s">
        <v>408</v>
      </c>
      <c r="D30" s="55" t="s">
        <v>409</v>
      </c>
      <c r="E30" s="55" t="s">
        <v>410</v>
      </c>
      <c r="F30" s="56" t="s">
        <v>411</v>
      </c>
    </row>
    <row r="31" spans="1:6" ht="24.75" customHeight="1" x14ac:dyDescent="0.25">
      <c r="A31" s="55" t="s">
        <v>412</v>
      </c>
      <c r="B31" s="55">
        <v>8</v>
      </c>
      <c r="C31" s="55" t="s">
        <v>289</v>
      </c>
      <c r="D31" s="55" t="s">
        <v>413</v>
      </c>
      <c r="E31" s="55" t="s">
        <v>414</v>
      </c>
      <c r="F31" s="56" t="s">
        <v>415</v>
      </c>
    </row>
    <row r="32" spans="1:6" ht="24.75" customHeight="1" x14ac:dyDescent="0.25">
      <c r="A32" s="55" t="s">
        <v>412</v>
      </c>
      <c r="B32" s="55">
        <v>8</v>
      </c>
      <c r="C32" s="55" t="s">
        <v>292</v>
      </c>
      <c r="D32" s="55" t="s">
        <v>416</v>
      </c>
      <c r="E32" s="55" t="s">
        <v>417</v>
      </c>
      <c r="F32" s="56" t="s">
        <v>418</v>
      </c>
    </row>
    <row r="33" spans="1:6" ht="24.75" customHeight="1" x14ac:dyDescent="0.25">
      <c r="A33" s="55" t="s">
        <v>412</v>
      </c>
      <c r="B33" s="55">
        <v>8</v>
      </c>
      <c r="C33" s="55" t="s">
        <v>295</v>
      </c>
      <c r="D33" s="55" t="s">
        <v>419</v>
      </c>
      <c r="E33" s="55" t="s">
        <v>296</v>
      </c>
      <c r="F33" s="56" t="s">
        <v>420</v>
      </c>
    </row>
    <row r="34" spans="1:6" ht="14.25" customHeight="1" x14ac:dyDescent="0.25"/>
    <row r="35" spans="1:6" ht="14.25" customHeight="1" x14ac:dyDescent="0.25"/>
    <row r="36" spans="1:6" ht="14.25" customHeight="1" x14ac:dyDescent="0.25"/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  <row r="43" spans="1:6" ht="14.25" customHeight="1" x14ac:dyDescent="0.25"/>
    <row r="44" spans="1:6" ht="14.25" customHeight="1" x14ac:dyDescent="0.25"/>
    <row r="45" spans="1:6" ht="14.25" customHeight="1" x14ac:dyDescent="0.25"/>
    <row r="46" spans="1:6" ht="14.25" customHeight="1" x14ac:dyDescent="0.25"/>
    <row r="47" spans="1:6" ht="14.25" customHeight="1" x14ac:dyDescent="0.25"/>
    <row r="48" spans="1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28CC9628AE7E4D9780EBCDDA4CCE5D" ma:contentTypeVersion="13" ma:contentTypeDescription="Crie um novo documento." ma:contentTypeScope="" ma:versionID="40e3ed7a0b9c61ffdb69662ac6a2ec8c">
  <xsd:schema xmlns:xsd="http://www.w3.org/2001/XMLSchema" xmlns:xs="http://www.w3.org/2001/XMLSchema" xmlns:p="http://schemas.microsoft.com/office/2006/metadata/properties" xmlns:ns2="9813519b-3cb6-4eb7-b374-2759e8f8a1ef" xmlns:ns3="78cec8e6-2dd2-454d-b20c-951d9c576460" targetNamespace="http://schemas.microsoft.com/office/2006/metadata/properties" ma:root="true" ma:fieldsID="d657fa035ce3485ea1c983f694771cab" ns2:_="" ns3:_="">
    <xsd:import namespace="9813519b-3cb6-4eb7-b374-2759e8f8a1ef"/>
    <xsd:import namespace="78cec8e6-2dd2-454d-b20c-951d9c5764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3519b-3cb6-4eb7-b374-2759e8f8a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ec8e6-2dd2-454d-b20c-951d9c5764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6EFF1F-0F1E-45BC-BE3D-2E391390B9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4379D2-34FF-4C5F-B16B-A6FB504AC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3519b-3cb6-4eb7-b374-2759e8f8a1ef"/>
    <ds:schemaRef ds:uri="78cec8e6-2dd2-454d-b20c-951d9c5764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DBFB1D-EFFC-4048-ADD1-13835EADE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PA</vt:lpstr>
      <vt:lpstr>PI Fehidro</vt:lpstr>
      <vt:lpstr>PI Geral</vt:lpstr>
      <vt:lpstr>PDCs Del. CRH 246</vt:lpstr>
      <vt:lpstr>Operacional</vt:lpstr>
      <vt:lpstr>PDCs Del CRH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Nilceia Franchi</dc:creator>
  <cp:keywords/>
  <dc:description/>
  <cp:lastModifiedBy>douglas</cp:lastModifiedBy>
  <cp:revision/>
  <dcterms:created xsi:type="dcterms:W3CDTF">2013-08-15T20:01:52Z</dcterms:created>
  <dcterms:modified xsi:type="dcterms:W3CDTF">2021-12-14T02:12:11Z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0x010100B528CC9628AE7E4D9780EBCDDA4CCE5D</vt:lpwstr>
  </property>
</Properties>
</file>