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uglas.brunelli\Desktop\"/>
    </mc:Choice>
  </mc:AlternateContent>
  <xr:revisionPtr revIDLastSave="0" documentId="8_{24020E42-92D7-4156-9314-1C41FB2107E0}" xr6:coauthVersionLast="47" xr6:coauthVersionMax="47" xr10:uidLastSave="{00000000-0000-0000-0000-000000000000}"/>
  <bookViews>
    <workbookView xWindow="-28920" yWindow="-120" windowWidth="29040" windowHeight="15840" xr2:uid="{8B518E72-B217-427F-9CC5-587A4132E511}"/>
  </bookViews>
  <sheets>
    <sheet name="Planilha1" sheetId="1" r:id="rId1"/>
  </sheets>
  <definedNames>
    <definedName name="_xlnm.Print_Titles" localSheetId="0">Planilha1!$1:$1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" i="1" l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K94" i="1"/>
  <c r="L94" i="1"/>
  <c r="M94" i="1"/>
  <c r="N94" i="1"/>
  <c r="O94" i="1"/>
  <c r="K95" i="1"/>
  <c r="L95" i="1"/>
  <c r="M95" i="1"/>
  <c r="N95" i="1"/>
  <c r="O95" i="1"/>
  <c r="J95" i="1"/>
  <c r="J94" i="1"/>
  <c r="P94" i="1" l="1"/>
  <c r="P95" i="1"/>
  <c r="P96" i="1" s="1"/>
  <c r="M96" i="1"/>
  <c r="J96" i="1"/>
  <c r="N96" i="1"/>
  <c r="L96" i="1"/>
  <c r="O96" i="1"/>
  <c r="K96" i="1"/>
</calcChain>
</file>

<file path=xl/sharedStrings.xml><?xml version="1.0" encoding="utf-8"?>
<sst xmlns="http://schemas.openxmlformats.org/spreadsheetml/2006/main" count="1005" uniqueCount="213">
  <si>
    <t xml:space="preserve">subPDC (Delib. CRH 190/16, vigente até 2021)
</t>
  </si>
  <si>
    <t>SubPDC
(Delib.
CRH
246/21,
vigente a
partir de
2022)</t>
  </si>
  <si>
    <t>Meta do quadriênio</t>
  </si>
  <si>
    <t>Ação</t>
  </si>
  <si>
    <t>Área de abrangência da ação</t>
  </si>
  <si>
    <t>Nome da 
área de abrangência</t>
  </si>
  <si>
    <t>Prioridade de execução cf. Delib. CRH 254/21</t>
  </si>
  <si>
    <t>Executor 
da Ação (segmento)</t>
  </si>
  <si>
    <t>Executor da Ação 
(nome da entidade ou órgão)</t>
  </si>
  <si>
    <t>Recursos financeiros (R$)  - 2020</t>
  </si>
  <si>
    <t>Recursos financeiros (R$)  - 2021</t>
  </si>
  <si>
    <t>Recursos financeiros (R$)  - 2022 (antes)</t>
  </si>
  <si>
    <t>Recursos financeiros (R$)  - 2022</t>
  </si>
  <si>
    <t>Recursos financeiros (R$)  - 2023 (antes)</t>
  </si>
  <si>
    <t>Recursos financeiros (R$)  - 2023</t>
  </si>
  <si>
    <t>Recursos financeiros (R$)  - TOTAL</t>
  </si>
  <si>
    <t>Fonte</t>
  </si>
  <si>
    <t>Especificação de outras fontes</t>
  </si>
  <si>
    <t>1.2 - Apoio ao planejamento</t>
  </si>
  <si>
    <t>1.2 - Planejamento e gestão de recursos hídricos</t>
  </si>
  <si>
    <t>15 Planos Municipais de Saneamento Rural elaborados</t>
  </si>
  <si>
    <t>Fomento à Planos Municipais de Saneamento Rural</t>
  </si>
  <si>
    <t>Bacia</t>
  </si>
  <si>
    <t>Bacias PCJ, observando os municípios e ACs prioritários para saneamento rural</t>
  </si>
  <si>
    <t>PDC 1 e 2</t>
  </si>
  <si>
    <t>Município</t>
  </si>
  <si>
    <t>Prefeituras municipais</t>
  </si>
  <si>
    <t>CFURH</t>
  </si>
  <si>
    <t>Cobrança Estadual</t>
  </si>
  <si>
    <t>Contratação de 01 estudo para orientar a elaboração de Plano de Comunicação</t>
  </si>
  <si>
    <t>Elaborar Plano de Comunicação quando de operações emergenciais das barragens</t>
  </si>
  <si>
    <t>Bacia Hidrográfica do rio Tietê</t>
  </si>
  <si>
    <t>Sociedade civil</t>
  </si>
  <si>
    <t>Fundação Agência da Bacia Hidrográfica do Alto Tietê</t>
  </si>
  <si>
    <t>Contratação de 01 estudo sobre a compatibilização dos planos de bacia hidrográfica dos CBHs da Bacia do Rio Tietê</t>
  </si>
  <si>
    <t>Promover a compatibilidade entre os planos de cada UGRHI</t>
  </si>
  <si>
    <t>Fundação Agência da Bacia Hidrográfica do Rio Sorocaba e Médio Tietê</t>
  </si>
  <si>
    <t>1.1 - Bases e Sistemas de Informação</t>
  </si>
  <si>
    <t xml:space="preserve">Ao menos 01 estudo realizado </t>
  </si>
  <si>
    <t>Cadastro, caracterização e modelagem de cargas industriais</t>
  </si>
  <si>
    <t>Bacias PCJ</t>
  </si>
  <si>
    <t>Agência das Bacias PCJ</t>
  </si>
  <si>
    <t>Elaboração de ao menos 01 estudo</t>
  </si>
  <si>
    <t>Elaboração de estudos e relatórios visando o licenciamento das ETEs projetadas</t>
  </si>
  <si>
    <t>A definir</t>
  </si>
  <si>
    <t>Concessionárias  de saneamento</t>
  </si>
  <si>
    <t>Elaboração de ao menos 01 Plano, considerando os trechos vulneráveis indicados no Plano de Bacias</t>
  </si>
  <si>
    <t>Elaboração dos Planos Diretores de Drenagem Urbana e Manejo de Águas Pluviais</t>
  </si>
  <si>
    <t>Municípios observando as prioridades no Plano de Bacias</t>
  </si>
  <si>
    <t>Ao menos 05 planos revisados/elaborados</t>
  </si>
  <si>
    <t>Elaboração e revisão de planos municipais de saneamento básico</t>
  </si>
  <si>
    <t>Elaboração e revisão de Planos de Controle e Redução de Perdas</t>
  </si>
  <si>
    <t>1.5 - Disponibilidade</t>
  </si>
  <si>
    <t>Ao menos 01 estudo elaborado</t>
  </si>
  <si>
    <t>Desenvolvimento de estudo de alternativas de aumento da disponibilidade hídrica nas sub-bacias dos rios Atibaia, Jundiaí e Capivari</t>
  </si>
  <si>
    <t>Sub-bacia</t>
  </si>
  <si>
    <t>Sub-bacias Atibaia, Jundiaí e Capivari</t>
  </si>
  <si>
    <t>Outra</t>
  </si>
  <si>
    <t>Cobrança Federal</t>
  </si>
  <si>
    <t>2.2 - Outorga de direitos de uso dos recursos hídricos</t>
  </si>
  <si>
    <t>Ao menos 01 banco de dados</t>
  </si>
  <si>
    <t>Desenvolvimento de banco de dados de poços e suporte à decisão</t>
  </si>
  <si>
    <t>DAEE, IGAM, Agência das Bacias PCJ</t>
  </si>
  <si>
    <t>2.5 - Redes de Monitoramento e Sistemas de informação sobre recursos hídricos</t>
  </si>
  <si>
    <t xml:space="preserve">Disponibilidade de ao menos 01 modelo </t>
  </si>
  <si>
    <t>Manutenção e aprimoramento de um modelo chuva-vazão para as Bacias PCJ</t>
  </si>
  <si>
    <t xml:space="preserve">Publicação de ao menos uma interface revisada </t>
  </si>
  <si>
    <t xml:space="preserve">Manutenção e aprimoramentos do SSD PCJ </t>
  </si>
  <si>
    <t>1.4 - Monitoramento</t>
  </si>
  <si>
    <t>Disponibilização dos dados de ao menos 36 postos ativos e contratação de 01 estudo de monitoramento qualitativo</t>
  </si>
  <si>
    <t>Expansão, integração, operação e manutenção da rede de monitoramento quali-quantitativo dos recursos hídricos</t>
  </si>
  <si>
    <t>Agência das Bacias PCJ e Universidades</t>
  </si>
  <si>
    <t xml:space="preserve">Disponibilização dos dados de ao menos 02 postos ativos </t>
  </si>
  <si>
    <t>Implantação, integração, operação e manutenção da rede de monitoramento quali-quantitativo das águas subterrâneas</t>
  </si>
  <si>
    <t>3.1 - Sist. esgotamento</t>
  </si>
  <si>
    <t>3.1 - Esgotamento sanitário</t>
  </si>
  <si>
    <t>Elaboração de ao menos 01 projeto por ano</t>
  </si>
  <si>
    <t>Elaboração de projetos de implantação de tecnologias de desinfecção de efluentes domésticos</t>
  </si>
  <si>
    <t>Prioritário</t>
  </si>
  <si>
    <t>Concessionárias de saneamento</t>
  </si>
  <si>
    <t>Alcance das metas intermediárias dos cenários de referência para planejamento, conforme descrito no Plano de Bacias</t>
  </si>
  <si>
    <t>Melhoria e recuperação da qualidade das águas</t>
  </si>
  <si>
    <t>Munícpios prioritários indicados na Deliberação dos Comitês PCJ nº 324/2019</t>
  </si>
  <si>
    <t xml:space="preserve">Substituição de 30 sistemas </t>
  </si>
  <si>
    <t>Substituição de sistemas rudimentares de tratamento de esgoto (fossa negra) por sistemas mais eficientes</t>
  </si>
  <si>
    <t>Elaboração de ao menos 01 projeto</t>
  </si>
  <si>
    <t>Elaboração de projetos de ampliação e melhoria dos sistemas de transporte de esgotos</t>
  </si>
  <si>
    <t>Municípios observando as
prioridades para remoção de nitrogênio e fósforo, no Plano de Bacias</t>
  </si>
  <si>
    <t>Elaboração de projetos para a implantação de novas ETEs visando tratamento secundário</t>
  </si>
  <si>
    <t>Elaboração de projetos de melhorias da eficiência das ETEs na remoção de nutrientes</t>
  </si>
  <si>
    <t>4.1 - Proteção de mananciais</t>
  </si>
  <si>
    <t>4.2 - Soluções baseadas na natureza</t>
  </si>
  <si>
    <t>Contratação de ao menos 02 projetos aprovados nos Editais anualmente</t>
  </si>
  <si>
    <t>Implementação de projetos de PSA</t>
  </si>
  <si>
    <t>Áreas de Contribuição das Bacias PCJ prioritárias conforme mapa síntese  Mapa  Conservação, recuperação de nascentes, matas ciliares e áreas de recarga do Plano de Bacias</t>
  </si>
  <si>
    <t>Não prioritário</t>
  </si>
  <si>
    <t>4.2 - Cobertura vegetal</t>
  </si>
  <si>
    <t>Recuperação de  40 hectares de áreas prioritárias por ano</t>
  </si>
  <si>
    <t>Promoção da conservação e recuperação de nascentes, matas ciliares e áreas de recarga</t>
  </si>
  <si>
    <t>Cercamento de 10.600 metros por ano</t>
  </si>
  <si>
    <t>Promoção do isolamento de fatores de degradação em matas ciliares e áreas de recarga</t>
  </si>
  <si>
    <t>5.1 - Controle de perdas</t>
  </si>
  <si>
    <t xml:space="preserve">5.1 - Controle de perdas em sistemas de abastecimento </t>
  </si>
  <si>
    <t>Alcance das metas intermediárias dos cenários de referência para planejamento, conforme descrito no  Plano de Bacias</t>
  </si>
  <si>
    <t>Controle de perdas em sistemas de abastecimento de água</t>
  </si>
  <si>
    <t>Para 2020, municípios prioritários indicados na Deliberação dos Comitês PCJ nº 324/2019. A partir de 2021, municípios observando as prioridades do Plano de Bacias</t>
  </si>
  <si>
    <t>Prefeituras municipais e concessionárias de saneamento</t>
  </si>
  <si>
    <t/>
  </si>
  <si>
    <t>8.1 - Capacitação técnica</t>
  </si>
  <si>
    <t>8.1 - Capacitação técnica em planejamento e gestão de recursos hídricos</t>
  </si>
  <si>
    <t>Formação de pelo menos um representante de cada grupo (poderes legislativo, executivo, judiciário e líderes comunitários)</t>
  </si>
  <si>
    <t>Processos formativos de representantes dos poderes legislativo, executivo, judiciário e líderes comunitários sobre a realidade socioambiental das Bacias PCJ e as prioridades do Plano de Bacias</t>
  </si>
  <si>
    <t>Agência das Bacias PCJ, Prefeituras municipais e ONGs</t>
  </si>
  <si>
    <t>8.3 - Comunicação</t>
  </si>
  <si>
    <t>8.3 - Comunicação social e difusão de informações relacionadas à gestão de recursos hídricos</t>
  </si>
  <si>
    <t>Elaboração de um plano e implantação de programa de comunicação social na Bacia do Tietê</t>
  </si>
  <si>
    <t>Elaborar ações de comunicação social para a Bacia do Tietê</t>
  </si>
  <si>
    <t>Bacia do rio Tietê</t>
  </si>
  <si>
    <t>Comitês da Bacia do rio Tietê (AT, SMT, TJ, TB, BT)</t>
  </si>
  <si>
    <t>Elaboração de estudos para ampliação e melhoria dos sistemas de transporte de esgotos</t>
  </si>
  <si>
    <t>Municípios com  prioridades para coleta, no Plano de Bacias</t>
  </si>
  <si>
    <t>Elaboração de estudos para ampliação e melhoria dos sistemas de coleta de esgotos</t>
  </si>
  <si>
    <t>Elaboração de estudos para a implantação de novas ETEs visando tratamento secundário</t>
  </si>
  <si>
    <t>Municípios observando as prioridades para tratamento secundário, no Plano de Bacias</t>
  </si>
  <si>
    <t>Elaboração de estudos de melhorias da eficiência das ETEs na remoção de nutrientes</t>
  </si>
  <si>
    <t>Municípios observando as prioridades para remoção de nitrogênio e fósforo, no Plano de Bacias</t>
  </si>
  <si>
    <t>Planos elaborados por sub-bacia e intervenções realizadas</t>
  </si>
  <si>
    <t>Desenvolvimento de estudos de alternativas e intervenções para minimização dos riscos de inundação ribeirinha</t>
  </si>
  <si>
    <t>Ao menos 01 plano revisado/elaborado</t>
  </si>
  <si>
    <t>01 Plano elaborado</t>
  </si>
  <si>
    <t>Elaboração do plano diretor de reúso de água para as Bacias PCJ</t>
  </si>
  <si>
    <t>2.5 - Gestão integrada</t>
  </si>
  <si>
    <t>2.6 - Gestão integrada dos recursos hídricos</t>
  </si>
  <si>
    <t>Participação em ao menos 01 evento</t>
  </si>
  <si>
    <t>Eventos especiais dos Comitês PCJ</t>
  </si>
  <si>
    <t>Não Prioritário</t>
  </si>
  <si>
    <t>Sociedade Civil</t>
  </si>
  <si>
    <t>Estudos de viabilidade para aumento de regularização de vazões em mananciais existentes e novos barramentos</t>
  </si>
  <si>
    <t>Realizar os procedimentos estabelecidos para as áreas de restrição e controle já identificadas nas Bacias PCJ e avaliar a existência de novas áreas</t>
  </si>
  <si>
    <t>1.3 - Enquadramento</t>
  </si>
  <si>
    <t>2.4 - Enquadramento dos corpos de água em classes de qualidade</t>
  </si>
  <si>
    <t>Encaminhamento de uma proposta de enquadramento ao CERH-MG</t>
  </si>
  <si>
    <t>Encaminhamento do enquadramento da porção mineira das Bacias PCJ</t>
  </si>
  <si>
    <t>Porção Mineira das Bacias PCJ</t>
  </si>
  <si>
    <t>IGAM, Agência das Bacias PCJ</t>
  </si>
  <si>
    <t xml:space="preserve">Disponibilização dos dados de ao menos 36 postos ativos </t>
  </si>
  <si>
    <t>2.3 - Cobrança</t>
  </si>
  <si>
    <t>2.3 - Cobrança pelo uso dos recursos hídricos</t>
  </si>
  <si>
    <t>Apoio operacional contínuo</t>
  </si>
  <si>
    <t>Apoio operacional para a área de cobrança pelo uso dos recursos hídricos</t>
  </si>
  <si>
    <t>1.6 - Legislação</t>
  </si>
  <si>
    <t>Estudos para aprimoramento da cobrança pelo uso dos recursos hídricos</t>
  </si>
  <si>
    <t xml:space="preserve">Apoio operacional para acompanhamento de projetos da área de Sistema de Informações </t>
  </si>
  <si>
    <t>Apoio operacional para fiscalização de outorgas</t>
  </si>
  <si>
    <t>Apoio Operacional para acompanhamento de empreendimentos de demanda espontânea</t>
  </si>
  <si>
    <t xml:space="preserve">Desembolso de ao menos 60% do valor previsto </t>
  </si>
  <si>
    <t>Remuneração de agentes técnicos e financeiros para empreendimentos deliberados pelos Comitês PCJ</t>
  </si>
  <si>
    <t>Apoio operacional para a Secretaria Executiva dos Comitês PCJ</t>
  </si>
  <si>
    <t>Apoio operacional para acompanhamento de projetos de assessoria ambiental</t>
  </si>
  <si>
    <t>Apoio operacional para a Área de Tecnologia da Informação - TI</t>
  </si>
  <si>
    <t>Logística de Suporte às reuniões Plenárias e das CTs dos Comitês PCJ</t>
  </si>
  <si>
    <t>2.7 - Infraestrutura dos órgãos do CORHI e Agências de Bacias</t>
  </si>
  <si>
    <t>Manutenção de licenciamento de sistemas de TI</t>
  </si>
  <si>
    <t xml:space="preserve">Desembolso de ao menos 70% do valor previsto </t>
  </si>
  <si>
    <t>Participação de membros dos Comitês PCJ em eventos internos das CTs e eventos externos</t>
  </si>
  <si>
    <t>Apoio operacional para acompanhamento de ações da porção mineira</t>
  </si>
  <si>
    <t>Elaboração de projetos de ampliação e melhoria dos sistemas de coleta de esgotos</t>
  </si>
  <si>
    <t>Ao menos 01 projeto realizado</t>
  </si>
  <si>
    <t>Implantação de Unidades de Tratamento de Lodo nas ETAs</t>
  </si>
  <si>
    <t>Ampliação dos sistemas de coleta de esgotos de pelo menos 20% do municípios prioritários</t>
  </si>
  <si>
    <t>Ampliações e melhoria dos sistemas de coleta de esgotos</t>
  </si>
  <si>
    <t>Ao menos 01  ETE implantada</t>
  </si>
  <si>
    <t>Implantação das ETEs projetadas e melhorias das ETEs existentes</t>
  </si>
  <si>
    <t>Bacias PCJ, observando as prioridades para tratamento secundário.</t>
  </si>
  <si>
    <t>4.1 - Controle de processos erosivos</t>
  </si>
  <si>
    <t>Estabilização de 10 voçorocas/ano nas propriedades que recebem projetos de recomposição florestal</t>
  </si>
  <si>
    <t>Estabilização de voçorocas nas propriedades que receberão projetos de recomposição florestal</t>
  </si>
  <si>
    <t>Prefeituras municipais, ONGs e Secretaria da Agricultura e Abastecimento do Estado de São Paulo</t>
  </si>
  <si>
    <t>Aplicação de técnicas de conservação do solo em aproximadamente 360 ha/ano</t>
  </si>
  <si>
    <t>Aplicação de técnicas de conservação do solo em propriedades que receberão os projetos de recomposição florestal</t>
  </si>
  <si>
    <t>Conservação de solo em 300 hectares por ano</t>
  </si>
  <si>
    <t>Execução de intervenções de conservação de solo</t>
  </si>
  <si>
    <t>Contratação de ao menos 01 projeto aprovado no Edital anualmente</t>
  </si>
  <si>
    <t>Recuperação de  10 hectares de áreas prioritárias por ano</t>
  </si>
  <si>
    <t>Agência das Bacias PCJ ou Prefeituras Municipais</t>
  </si>
  <si>
    <t>4.3 Proteção de mananciais</t>
  </si>
  <si>
    <t>Contratação da elaboração de PIPs  para 1.000 hectares por ano</t>
  </si>
  <si>
    <t>Desenvolvimento e monitoramento da implementação dos PIPs</t>
  </si>
  <si>
    <t>Prefeituras municipais, ONGs, Setor privado</t>
  </si>
  <si>
    <t>Ao menos 01 proposta</t>
  </si>
  <si>
    <t>Construção de propostas para a recuperação, conservação e proteção dos recursos hídricos em áreas rurais</t>
  </si>
  <si>
    <t>elaborada</t>
  </si>
  <si>
    <t>Municípios observando as prioridades do Plano de Bacias</t>
  </si>
  <si>
    <t>Ao menos 01 manutenção realizada</t>
  </si>
  <si>
    <t>Manutenção do projeto de benchmarking para o controle de perdas de água em sistemas de distribuição</t>
  </si>
  <si>
    <t>01 Plano elaborado e ao menos 12 membros capacitados em nível de pós-graduação</t>
  </si>
  <si>
    <t>Elaboração de um Plano de Capacitação Técnica e realização de processos formativos nas áreas de atuação das Câmaras Técnicas</t>
  </si>
  <si>
    <t>Capacitação de ao menos 05 turmas por ano</t>
  </si>
  <si>
    <t>Ampliação e divulgação do programa de capacitação (Escola da Água e Saneamento), fomento e incentivo à capacitação de operadores</t>
  </si>
  <si>
    <t>Consórcio PCJ</t>
  </si>
  <si>
    <t>8.2 - Educação ambiental vinculada às ações dos planos de bacias hidrográficas</t>
  </si>
  <si>
    <t>Ao menos 01 processo formativo e uma campanha educativa realizada</t>
  </si>
  <si>
    <t>Realização de processos formativos e campanhas educativas sobre a realidade das Bacias PCJ</t>
  </si>
  <si>
    <t>01 Plano elaborado e ações implementadas</t>
  </si>
  <si>
    <t>Elaboração e execução de um Plano de Comunicação para o fortalecimento da comunicação entre a sociedade civil e os Comitês PCJ</t>
  </si>
  <si>
    <t>Capacitar os municípios para o desenvolvimento dos Planos</t>
  </si>
  <si>
    <t>Fomento à elaboração de planos integrados de recomposição florestal e proteção dos biomas Mata Atlântica e Cerrado</t>
  </si>
  <si>
    <t xml:space="preserve">Contratação de ao menos 01 pessoa </t>
  </si>
  <si>
    <t>Apoio operacional para gerenciamento da implementação e da revisão do Plano de Bacias</t>
  </si>
  <si>
    <t>Apoio operacional para a área de comunicação social</t>
  </si>
  <si>
    <t>TOTAL (R$) CFURH</t>
  </si>
  <si>
    <t>TOTAL (R$) COBRANÇA PAULISTA</t>
  </si>
  <si>
    <t>TOTAL (R$) FEHIDRO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</si>
</sst>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7" xfId="0" applyBorder="1"/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/>
    <xf numFmtId="4" fontId="3" fillId="3" borderId="10" xfId="0" applyNumberFormat="1" applyFont="1" applyFill="1" applyBorder="1"/>
    <xf numFmtId="4" fontId="3" fillId="3" borderId="3" xfId="0" applyNumberFormat="1" applyFont="1" applyFill="1" applyBorder="1"/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8" xfId="0" applyBorder="1"/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</cellXfs>
  <cellStyles count="1">
    <cellStyle name="Normal" xfId="0" builtinId="0"/>
  </cellStyles>
  <dxfs count="23"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4BA2149-8601-4B2A-AD4A-E7AB84A1F858}" name="Tabela1" displayName="Tabela1" ref="A1:R93" totalsRowShown="0" headerRowDxfId="22" dataDxfId="20" headerRowBorderDxfId="21" tableBorderDxfId="19" totalsRowBorderDxfId="18">
  <autoFilter ref="A1:R93" xr:uid="{A4BA2149-8601-4B2A-AD4A-E7AB84A1F858}"/>
  <tableColumns count="18">
    <tableColumn id="2" xr3:uid="{8643F547-87AF-4D52-8AF5-D6038B346687}" name="subPDC (Delib. CRH 190/16, vigente até 2021)_x000a_" dataDxfId="17"/>
    <tableColumn id="1" xr3:uid="{C47542C5-1AAF-4891-AB65-091E4AAA2D3B}" name="SubPDC_x000a_(Delib._x000a_CRH_x000a_246/21,_x000a_vigente a_x000a_partir de_x000a_2022)" dataDxfId="16"/>
    <tableColumn id="3" xr3:uid="{6716E647-0A09-4881-B28A-26B2C02107D9}" name="Meta do quadriênio" dataDxfId="15"/>
    <tableColumn id="4" xr3:uid="{712EA347-AA03-499B-A7A3-D38F0DAF8126}" name="Ação" dataDxfId="14"/>
    <tableColumn id="5" xr3:uid="{418A227D-AEA4-4FD4-BFC9-335C37A111E8}" name="Área de abrangência da ação" dataDxfId="13"/>
    <tableColumn id="6" xr3:uid="{505FE3CF-6576-4E83-A231-23F9A0BA6667}" name="Nome da _x000a_área de abrangência" dataDxfId="12"/>
    <tableColumn id="7" xr3:uid="{093B1BEE-A685-480F-91AB-E0102891D052}" name="Prioridade de execução cf. Delib. CRH 254/21" dataDxfId="11"/>
    <tableColumn id="8" xr3:uid="{A9E64D2B-F6BC-4C4D-AACF-425BC669E3C6}" name="Executor _x000a_da Ação (segmento)" dataDxfId="10"/>
    <tableColumn id="9" xr3:uid="{DEE700BA-0419-47A8-ACED-557852E38E09}" name="Executor da Ação _x000a_(nome da entidade ou órgão)" dataDxfId="9"/>
    <tableColumn id="10" xr3:uid="{CAB8F203-75FE-4F1B-A2DD-CFE4E36FF844}" name="Recursos financeiros (R$)  - 2020" dataDxfId="8"/>
    <tableColumn id="11" xr3:uid="{70CBF759-23FC-4966-A44E-EFEB6B2E7793}" name="Recursos financeiros (R$)  - 2021" dataDxfId="7"/>
    <tableColumn id="12" xr3:uid="{BBB544E1-B33D-4DD6-98C4-F60BBF608A36}" name="Recursos financeiros (R$)  - 2022 (antes)" dataDxfId="6"/>
    <tableColumn id="13" xr3:uid="{D9D53026-AB48-465A-9AA0-D405ECD42AF0}" name="Recursos financeiros (R$)  - 2022" dataDxfId="5"/>
    <tableColumn id="14" xr3:uid="{32130059-009C-4BA6-98C6-9F5FD725DD10}" name="Recursos financeiros (R$)  - 2023 (antes)" dataDxfId="4"/>
    <tableColumn id="15" xr3:uid="{E6FDDE1C-2311-4666-B9EC-9FBF2A749655}" name="Recursos financeiros (R$)  - 2023" dataDxfId="3"/>
    <tableColumn id="16" xr3:uid="{089B405F-2F23-4385-90FF-831DC5B7DD62}" name="Recursos financeiros (R$)  - TOTAL" dataDxfId="2">
      <calculatedColumnFormula>SUM(J2,K2,M2,O2)</calculatedColumnFormula>
    </tableColumn>
    <tableColumn id="17" xr3:uid="{18075D46-8C75-44FF-A385-DC14E7CFD242}" name="Fonte" dataDxfId="1"/>
    <tableColumn id="18" xr3:uid="{F5A39166-087D-4D52-BE6F-6773322E79E5}" name="Especificação de outras fonte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8E9AF-B2E1-4CEF-A99F-633102FC3A1E}">
  <sheetPr>
    <pageSetUpPr fitToPage="1"/>
  </sheetPr>
  <dimension ref="A1:R96"/>
  <sheetViews>
    <sheetView showGridLines="0" tabSelected="1" topLeftCell="A15" zoomScale="85" zoomScaleNormal="85" workbookViewId="0">
      <selection activeCell="P13" sqref="P13"/>
    </sheetView>
  </sheetViews>
  <sheetFormatPr defaultRowHeight="15" x14ac:dyDescent="0.25"/>
  <cols>
    <col min="1" max="2" width="13.7109375" customWidth="1"/>
    <col min="3" max="3" width="11.140625" customWidth="1"/>
    <col min="4" max="4" width="20.7109375" customWidth="1"/>
    <col min="5" max="5" width="19.28515625" customWidth="1"/>
    <col min="6" max="6" width="20.85546875" customWidth="1"/>
    <col min="7" max="7" width="12.42578125" customWidth="1"/>
    <col min="8" max="8" width="14.85546875" customWidth="1"/>
    <col min="9" max="9" width="14.5703125" customWidth="1"/>
    <col min="10" max="11" width="20.7109375" customWidth="1"/>
    <col min="12" max="12" width="20.7109375" hidden="1" customWidth="1"/>
    <col min="13" max="13" width="20.7109375" customWidth="1"/>
    <col min="14" max="14" width="20.7109375" hidden="1" customWidth="1"/>
    <col min="15" max="16" width="20.7109375" customWidth="1"/>
    <col min="17" max="18" width="15.7109375" customWidth="1"/>
    <col min="19" max="19" width="29.7109375" customWidth="1"/>
  </cols>
  <sheetData>
    <row r="1" spans="1:18" ht="121.5" customHeight="1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8" t="s">
        <v>17</v>
      </c>
    </row>
    <row r="2" spans="1:18" ht="90" x14ac:dyDescent="0.25">
      <c r="A2" s="2" t="s">
        <v>18</v>
      </c>
      <c r="B2" s="3" t="s">
        <v>19</v>
      </c>
      <c r="C2" s="3" t="s">
        <v>20</v>
      </c>
      <c r="D2" s="3" t="s">
        <v>21</v>
      </c>
      <c r="E2" s="3" t="s">
        <v>22</v>
      </c>
      <c r="F2" s="3" t="s">
        <v>23</v>
      </c>
      <c r="G2" s="3" t="s">
        <v>24</v>
      </c>
      <c r="H2" s="3" t="s">
        <v>25</v>
      </c>
      <c r="I2" s="3" t="s">
        <v>26</v>
      </c>
      <c r="J2" s="4">
        <v>0</v>
      </c>
      <c r="K2" s="4">
        <v>1383949.22</v>
      </c>
      <c r="L2" s="4">
        <v>1322666.92</v>
      </c>
      <c r="M2" s="4">
        <v>384991.49</v>
      </c>
      <c r="N2" s="4">
        <v>1936400.85</v>
      </c>
      <c r="O2" s="4">
        <v>1936400.85</v>
      </c>
      <c r="P2" s="4">
        <f t="shared" ref="P2:P33" si="0">SUM(J2,K2,M2,O2)</f>
        <v>3705341.56</v>
      </c>
      <c r="Q2" s="3" t="s">
        <v>27</v>
      </c>
      <c r="R2" s="5"/>
    </row>
    <row r="3" spans="1:18" ht="90" x14ac:dyDescent="0.25">
      <c r="A3" s="2" t="s">
        <v>18</v>
      </c>
      <c r="B3" s="3" t="s">
        <v>19</v>
      </c>
      <c r="C3" s="3" t="s">
        <v>20</v>
      </c>
      <c r="D3" s="3" t="s">
        <v>21</v>
      </c>
      <c r="E3" s="3" t="s">
        <v>22</v>
      </c>
      <c r="F3" s="3" t="s">
        <v>23</v>
      </c>
      <c r="G3" s="3" t="s">
        <v>24</v>
      </c>
      <c r="H3" s="3" t="s">
        <v>25</v>
      </c>
      <c r="I3" s="3" t="s">
        <v>26</v>
      </c>
      <c r="J3" s="4">
        <v>0</v>
      </c>
      <c r="K3" s="4">
        <v>555502.43000000005</v>
      </c>
      <c r="L3" s="4">
        <v>0</v>
      </c>
      <c r="M3" s="4">
        <v>1406860.79</v>
      </c>
      <c r="N3" s="4">
        <v>0</v>
      </c>
      <c r="O3" s="4">
        <v>2500000</v>
      </c>
      <c r="P3" s="4">
        <f t="shared" si="0"/>
        <v>4462363.2200000007</v>
      </c>
      <c r="Q3" s="3" t="s">
        <v>28</v>
      </c>
      <c r="R3" s="5"/>
    </row>
    <row r="4" spans="1:18" ht="120" x14ac:dyDescent="0.25">
      <c r="A4" s="2" t="s">
        <v>18</v>
      </c>
      <c r="B4" s="3" t="s">
        <v>19</v>
      </c>
      <c r="C4" s="3" t="s">
        <v>29</v>
      </c>
      <c r="D4" s="3" t="s">
        <v>30</v>
      </c>
      <c r="E4" s="3" t="s">
        <v>22</v>
      </c>
      <c r="F4" s="3" t="s">
        <v>31</v>
      </c>
      <c r="G4" s="3" t="s">
        <v>24</v>
      </c>
      <c r="H4" s="3" t="s">
        <v>32</v>
      </c>
      <c r="I4" s="3" t="s">
        <v>33</v>
      </c>
      <c r="J4" s="4">
        <v>0</v>
      </c>
      <c r="K4" s="4">
        <v>0</v>
      </c>
      <c r="L4" s="4">
        <v>90000</v>
      </c>
      <c r="M4" s="4">
        <v>0</v>
      </c>
      <c r="N4" s="4">
        <v>0</v>
      </c>
      <c r="O4" s="4">
        <v>90000</v>
      </c>
      <c r="P4" s="4">
        <f t="shared" si="0"/>
        <v>90000</v>
      </c>
      <c r="Q4" s="3" t="s">
        <v>28</v>
      </c>
      <c r="R4" s="5"/>
    </row>
    <row r="5" spans="1:18" ht="180" x14ac:dyDescent="0.25">
      <c r="A5" s="2" t="s">
        <v>18</v>
      </c>
      <c r="B5" s="3" t="s">
        <v>19</v>
      </c>
      <c r="C5" s="3" t="s">
        <v>34</v>
      </c>
      <c r="D5" s="3" t="s">
        <v>35</v>
      </c>
      <c r="E5" s="3" t="s">
        <v>22</v>
      </c>
      <c r="F5" s="3" t="s">
        <v>31</v>
      </c>
      <c r="G5" s="3" t="s">
        <v>24</v>
      </c>
      <c r="H5" s="3" t="s">
        <v>32</v>
      </c>
      <c r="I5" s="3" t="s">
        <v>36</v>
      </c>
      <c r="J5" s="4">
        <v>0</v>
      </c>
      <c r="K5" s="4">
        <v>0</v>
      </c>
      <c r="L5" s="4">
        <v>45000</v>
      </c>
      <c r="M5" s="4">
        <v>75000</v>
      </c>
      <c r="N5" s="4">
        <v>0</v>
      </c>
      <c r="O5" s="4">
        <v>0</v>
      </c>
      <c r="P5" s="4">
        <f t="shared" si="0"/>
        <v>75000</v>
      </c>
      <c r="Q5" s="3" t="s">
        <v>28</v>
      </c>
      <c r="R5" s="5"/>
    </row>
    <row r="6" spans="1:18" ht="75" x14ac:dyDescent="0.25">
      <c r="A6" s="2" t="s">
        <v>37</v>
      </c>
      <c r="B6" s="3" t="s">
        <v>19</v>
      </c>
      <c r="C6" s="3" t="s">
        <v>38</v>
      </c>
      <c r="D6" s="3" t="s">
        <v>39</v>
      </c>
      <c r="E6" s="3" t="s">
        <v>22</v>
      </c>
      <c r="F6" s="3" t="s">
        <v>40</v>
      </c>
      <c r="G6" s="3" t="s">
        <v>24</v>
      </c>
      <c r="H6" s="3" t="s">
        <v>32</v>
      </c>
      <c r="I6" s="3" t="s">
        <v>41</v>
      </c>
      <c r="J6" s="4">
        <v>0</v>
      </c>
      <c r="K6" s="4">
        <v>0</v>
      </c>
      <c r="L6" s="4">
        <v>1513325.7216</v>
      </c>
      <c r="M6" s="4">
        <v>0</v>
      </c>
      <c r="N6" s="4">
        <v>0</v>
      </c>
      <c r="O6" s="4">
        <v>1845005.36</v>
      </c>
      <c r="P6" s="4">
        <f t="shared" si="0"/>
        <v>1845005.36</v>
      </c>
      <c r="Q6" s="3" t="s">
        <v>28</v>
      </c>
      <c r="R6" s="5"/>
    </row>
    <row r="7" spans="1:18" ht="75" x14ac:dyDescent="0.25">
      <c r="A7" s="2" t="s">
        <v>18</v>
      </c>
      <c r="B7" s="3" t="s">
        <v>19</v>
      </c>
      <c r="C7" s="3" t="s">
        <v>42</v>
      </c>
      <c r="D7" s="3" t="s">
        <v>43</v>
      </c>
      <c r="E7" s="3" t="s">
        <v>25</v>
      </c>
      <c r="F7" s="3" t="s">
        <v>44</v>
      </c>
      <c r="G7" s="3" t="s">
        <v>24</v>
      </c>
      <c r="H7" s="3" t="s">
        <v>44</v>
      </c>
      <c r="I7" s="3" t="s">
        <v>45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f t="shared" si="0"/>
        <v>0</v>
      </c>
      <c r="Q7" s="3" t="s">
        <v>28</v>
      </c>
      <c r="R7" s="5"/>
    </row>
    <row r="8" spans="1:18" ht="150" x14ac:dyDescent="0.25">
      <c r="A8" s="2" t="s">
        <v>18</v>
      </c>
      <c r="B8" s="3" t="s">
        <v>19</v>
      </c>
      <c r="C8" s="3" t="s">
        <v>46</v>
      </c>
      <c r="D8" s="3" t="s">
        <v>47</v>
      </c>
      <c r="E8" s="3" t="s">
        <v>25</v>
      </c>
      <c r="F8" s="3" t="s">
        <v>48</v>
      </c>
      <c r="G8" s="3" t="s">
        <v>24</v>
      </c>
      <c r="H8" s="3" t="s">
        <v>25</v>
      </c>
      <c r="I8" s="3" t="s">
        <v>26</v>
      </c>
      <c r="J8" s="4">
        <v>0</v>
      </c>
      <c r="K8" s="4">
        <v>0</v>
      </c>
      <c r="L8" s="4">
        <v>0</v>
      </c>
      <c r="M8" s="4">
        <v>0</v>
      </c>
      <c r="N8" s="4">
        <v>4800000</v>
      </c>
      <c r="O8" s="4">
        <v>6000000</v>
      </c>
      <c r="P8" s="4">
        <f t="shared" si="0"/>
        <v>6000000</v>
      </c>
      <c r="Q8" s="3" t="s">
        <v>28</v>
      </c>
      <c r="R8" s="5"/>
    </row>
    <row r="9" spans="1:18" ht="75" x14ac:dyDescent="0.25">
      <c r="A9" s="2" t="s">
        <v>18</v>
      </c>
      <c r="B9" s="3" t="s">
        <v>19</v>
      </c>
      <c r="C9" s="3" t="s">
        <v>49</v>
      </c>
      <c r="D9" s="3" t="s">
        <v>50</v>
      </c>
      <c r="E9" s="3" t="s">
        <v>25</v>
      </c>
      <c r="F9" s="3" t="s">
        <v>44</v>
      </c>
      <c r="G9" s="3" t="s">
        <v>24</v>
      </c>
      <c r="H9" s="3" t="s">
        <v>25</v>
      </c>
      <c r="I9" s="3" t="s">
        <v>26</v>
      </c>
      <c r="J9" s="4">
        <v>0</v>
      </c>
      <c r="K9" s="4">
        <v>1254346.47</v>
      </c>
      <c r="L9" s="4">
        <v>1245653.53</v>
      </c>
      <c r="M9" s="4">
        <v>2921670.31</v>
      </c>
      <c r="N9" s="4">
        <v>1000000</v>
      </c>
      <c r="O9" s="4">
        <v>5000000</v>
      </c>
      <c r="P9" s="4">
        <f t="shared" si="0"/>
        <v>9176016.7800000012</v>
      </c>
      <c r="Q9" s="3" t="s">
        <v>28</v>
      </c>
      <c r="R9" s="5"/>
    </row>
    <row r="10" spans="1:18" ht="75" x14ac:dyDescent="0.25">
      <c r="A10" s="2" t="s">
        <v>18</v>
      </c>
      <c r="B10" s="3" t="s">
        <v>19</v>
      </c>
      <c r="C10" s="3" t="s">
        <v>49</v>
      </c>
      <c r="D10" s="3" t="s">
        <v>51</v>
      </c>
      <c r="E10" s="3" t="s">
        <v>25</v>
      </c>
      <c r="F10" s="3" t="s">
        <v>48</v>
      </c>
      <c r="G10" s="3" t="s">
        <v>24</v>
      </c>
      <c r="H10" s="3" t="s">
        <v>25</v>
      </c>
      <c r="I10" s="3" t="s">
        <v>26</v>
      </c>
      <c r="J10" s="4">
        <v>0</v>
      </c>
      <c r="K10" s="4">
        <v>2383777.0300000003</v>
      </c>
      <c r="L10" s="4">
        <v>1116222.97</v>
      </c>
      <c r="M10" s="4">
        <v>3219144.18</v>
      </c>
      <c r="N10" s="4">
        <v>0</v>
      </c>
      <c r="O10" s="4">
        <v>4008754.79</v>
      </c>
      <c r="P10" s="4">
        <f t="shared" si="0"/>
        <v>9611676</v>
      </c>
      <c r="Q10" s="3" t="s">
        <v>28</v>
      </c>
      <c r="R10" s="5"/>
    </row>
    <row r="11" spans="1:18" ht="105" x14ac:dyDescent="0.25">
      <c r="A11" s="2" t="s">
        <v>52</v>
      </c>
      <c r="B11" s="3" t="s">
        <v>19</v>
      </c>
      <c r="C11" s="3" t="s">
        <v>53</v>
      </c>
      <c r="D11" s="3" t="s">
        <v>54</v>
      </c>
      <c r="E11" s="3" t="s">
        <v>55</v>
      </c>
      <c r="F11" s="3" t="s">
        <v>56</v>
      </c>
      <c r="G11" s="3" t="s">
        <v>24</v>
      </c>
      <c r="H11" s="3" t="s">
        <v>32</v>
      </c>
      <c r="I11" s="3" t="s">
        <v>41</v>
      </c>
      <c r="J11" s="4">
        <v>0</v>
      </c>
      <c r="K11" s="4">
        <v>0</v>
      </c>
      <c r="L11" s="4">
        <v>0</v>
      </c>
      <c r="M11" s="4">
        <v>0</v>
      </c>
      <c r="N11" s="4">
        <v>700000</v>
      </c>
      <c r="O11" s="4">
        <v>0</v>
      </c>
      <c r="P11" s="4">
        <f t="shared" si="0"/>
        <v>0</v>
      </c>
      <c r="Q11" s="3" t="s">
        <v>28</v>
      </c>
      <c r="R11" s="5"/>
    </row>
    <row r="12" spans="1:18" ht="105" x14ac:dyDescent="0.25">
      <c r="A12" s="2" t="s">
        <v>52</v>
      </c>
      <c r="B12" s="3" t="s">
        <v>19</v>
      </c>
      <c r="C12" s="3" t="s">
        <v>53</v>
      </c>
      <c r="D12" s="3" t="s">
        <v>54</v>
      </c>
      <c r="E12" s="3" t="s">
        <v>55</v>
      </c>
      <c r="F12" s="3" t="s">
        <v>56</v>
      </c>
      <c r="G12" s="3" t="s">
        <v>24</v>
      </c>
      <c r="H12" s="3" t="s">
        <v>32</v>
      </c>
      <c r="I12" s="3" t="s">
        <v>41</v>
      </c>
      <c r="J12" s="4">
        <v>0</v>
      </c>
      <c r="K12" s="4">
        <v>0</v>
      </c>
      <c r="L12" s="4">
        <v>0</v>
      </c>
      <c r="M12" s="4">
        <v>0</v>
      </c>
      <c r="N12" s="4">
        <v>700000</v>
      </c>
      <c r="O12" s="4">
        <v>0</v>
      </c>
      <c r="P12" s="4">
        <f t="shared" si="0"/>
        <v>0</v>
      </c>
      <c r="Q12" s="3" t="s">
        <v>57</v>
      </c>
      <c r="R12" s="5" t="s">
        <v>58</v>
      </c>
    </row>
    <row r="13" spans="1:18" ht="75" x14ac:dyDescent="0.25">
      <c r="A13" s="2" t="s">
        <v>37</v>
      </c>
      <c r="B13" s="3" t="s">
        <v>59</v>
      </c>
      <c r="C13" s="3" t="s">
        <v>60</v>
      </c>
      <c r="D13" s="3" t="s">
        <v>61</v>
      </c>
      <c r="E13" s="3" t="s">
        <v>22</v>
      </c>
      <c r="F13" s="3" t="s">
        <v>40</v>
      </c>
      <c r="G13" s="3" t="s">
        <v>24</v>
      </c>
      <c r="H13" s="3" t="s">
        <v>44</v>
      </c>
      <c r="I13" s="3" t="s">
        <v>62</v>
      </c>
      <c r="J13" s="4">
        <v>0</v>
      </c>
      <c r="K13" s="4">
        <v>0</v>
      </c>
      <c r="L13" s="4">
        <v>0</v>
      </c>
      <c r="M13" s="4">
        <v>0</v>
      </c>
      <c r="N13" s="4">
        <v>900000</v>
      </c>
      <c r="O13" s="4">
        <v>0</v>
      </c>
      <c r="P13" s="4">
        <f t="shared" si="0"/>
        <v>0</v>
      </c>
      <c r="Q13" s="3" t="s">
        <v>28</v>
      </c>
      <c r="R13" s="5"/>
    </row>
    <row r="14" spans="1:18" ht="90" x14ac:dyDescent="0.25">
      <c r="A14" s="2" t="s">
        <v>37</v>
      </c>
      <c r="B14" s="3" t="s">
        <v>63</v>
      </c>
      <c r="C14" s="3" t="s">
        <v>64</v>
      </c>
      <c r="D14" s="3" t="s">
        <v>65</v>
      </c>
      <c r="E14" s="3" t="s">
        <v>22</v>
      </c>
      <c r="F14" s="3" t="s">
        <v>40</v>
      </c>
      <c r="G14" s="3" t="s">
        <v>24</v>
      </c>
      <c r="H14" s="3" t="s">
        <v>32</v>
      </c>
      <c r="I14" s="3" t="s">
        <v>41</v>
      </c>
      <c r="J14" s="4">
        <v>0</v>
      </c>
      <c r="K14" s="4">
        <v>0</v>
      </c>
      <c r="L14" s="4">
        <v>0</v>
      </c>
      <c r="M14" s="4">
        <v>0</v>
      </c>
      <c r="N14" s="4">
        <v>450000</v>
      </c>
      <c r="O14" s="4">
        <v>0</v>
      </c>
      <c r="P14" s="4">
        <f t="shared" si="0"/>
        <v>0</v>
      </c>
      <c r="Q14" s="3" t="s">
        <v>28</v>
      </c>
      <c r="R14" s="5"/>
    </row>
    <row r="15" spans="1:18" ht="90" x14ac:dyDescent="0.25">
      <c r="A15" s="2" t="s">
        <v>37</v>
      </c>
      <c r="B15" s="3" t="s">
        <v>63</v>
      </c>
      <c r="C15" s="3" t="s">
        <v>66</v>
      </c>
      <c r="D15" s="3" t="s">
        <v>67</v>
      </c>
      <c r="E15" s="3" t="s">
        <v>22</v>
      </c>
      <c r="F15" s="3" t="s">
        <v>40</v>
      </c>
      <c r="G15" s="3" t="s">
        <v>24</v>
      </c>
      <c r="H15" s="3" t="s">
        <v>32</v>
      </c>
      <c r="I15" s="3" t="s">
        <v>41</v>
      </c>
      <c r="J15" s="4">
        <v>0</v>
      </c>
      <c r="K15" s="4">
        <v>0</v>
      </c>
      <c r="L15" s="4">
        <v>700000</v>
      </c>
      <c r="M15" s="4">
        <v>0</v>
      </c>
      <c r="N15" s="4">
        <v>700000</v>
      </c>
      <c r="O15" s="4">
        <v>0</v>
      </c>
      <c r="P15" s="4">
        <f t="shared" si="0"/>
        <v>0</v>
      </c>
      <c r="Q15" s="3" t="s">
        <v>28</v>
      </c>
      <c r="R15" s="5"/>
    </row>
    <row r="16" spans="1:18" ht="180" x14ac:dyDescent="0.25">
      <c r="A16" s="2" t="s">
        <v>68</v>
      </c>
      <c r="B16" s="3" t="s">
        <v>63</v>
      </c>
      <c r="C16" s="3" t="s">
        <v>69</v>
      </c>
      <c r="D16" s="3" t="s">
        <v>70</v>
      </c>
      <c r="E16" s="3" t="s">
        <v>22</v>
      </c>
      <c r="F16" s="3" t="s">
        <v>40</v>
      </c>
      <c r="G16" s="3" t="s">
        <v>24</v>
      </c>
      <c r="H16" s="3" t="s">
        <v>32</v>
      </c>
      <c r="I16" s="3" t="s">
        <v>71</v>
      </c>
      <c r="J16" s="4">
        <v>0</v>
      </c>
      <c r="K16" s="4">
        <v>1231928.02</v>
      </c>
      <c r="L16" s="4">
        <v>0</v>
      </c>
      <c r="M16" s="4">
        <v>0</v>
      </c>
      <c r="N16" s="4">
        <v>0</v>
      </c>
      <c r="O16" s="4">
        <v>0</v>
      </c>
      <c r="P16" s="4">
        <f t="shared" si="0"/>
        <v>1231928.02</v>
      </c>
      <c r="Q16" s="3" t="s">
        <v>27</v>
      </c>
      <c r="R16" s="5"/>
    </row>
    <row r="17" spans="1:18" ht="180" x14ac:dyDescent="0.25">
      <c r="A17" s="2" t="s">
        <v>68</v>
      </c>
      <c r="B17" s="3" t="s">
        <v>63</v>
      </c>
      <c r="C17" s="3" t="s">
        <v>69</v>
      </c>
      <c r="D17" s="3" t="s">
        <v>70</v>
      </c>
      <c r="E17" s="3" t="s">
        <v>22</v>
      </c>
      <c r="F17" s="3" t="s">
        <v>40</v>
      </c>
      <c r="G17" s="3" t="s">
        <v>24</v>
      </c>
      <c r="H17" s="3" t="s">
        <v>32</v>
      </c>
      <c r="I17" s="3" t="s">
        <v>71</v>
      </c>
      <c r="J17" s="4">
        <v>0</v>
      </c>
      <c r="K17" s="4">
        <v>0</v>
      </c>
      <c r="L17" s="4">
        <v>550000</v>
      </c>
      <c r="M17" s="4">
        <v>0</v>
      </c>
      <c r="N17" s="4">
        <v>2745734.1666666688</v>
      </c>
      <c r="O17" s="4">
        <v>0</v>
      </c>
      <c r="P17" s="4">
        <f t="shared" si="0"/>
        <v>0</v>
      </c>
      <c r="Q17" s="3" t="s">
        <v>28</v>
      </c>
      <c r="R17" s="5"/>
    </row>
    <row r="18" spans="1:18" ht="90" x14ac:dyDescent="0.25">
      <c r="A18" s="2" t="s">
        <v>68</v>
      </c>
      <c r="B18" s="3" t="s">
        <v>63</v>
      </c>
      <c r="C18" s="3" t="s">
        <v>72</v>
      </c>
      <c r="D18" s="3" t="s">
        <v>73</v>
      </c>
      <c r="E18" s="3" t="s">
        <v>22</v>
      </c>
      <c r="F18" s="3" t="s">
        <v>40</v>
      </c>
      <c r="G18" s="3" t="s">
        <v>24</v>
      </c>
      <c r="H18" s="3" t="s">
        <v>44</v>
      </c>
      <c r="I18" s="3" t="s">
        <v>44</v>
      </c>
      <c r="J18" s="4">
        <v>0</v>
      </c>
      <c r="K18" s="4">
        <v>0</v>
      </c>
      <c r="L18" s="4">
        <v>1000000</v>
      </c>
      <c r="M18" s="4">
        <v>0</v>
      </c>
      <c r="N18" s="4">
        <v>1000000</v>
      </c>
      <c r="O18" s="4">
        <v>0</v>
      </c>
      <c r="P18" s="4">
        <f t="shared" si="0"/>
        <v>0</v>
      </c>
      <c r="Q18" s="3" t="s">
        <v>28</v>
      </c>
      <c r="R18" s="5"/>
    </row>
    <row r="19" spans="1:18" ht="75" x14ac:dyDescent="0.25">
      <c r="A19" s="2" t="s">
        <v>74</v>
      </c>
      <c r="B19" s="3" t="s">
        <v>75</v>
      </c>
      <c r="C19" s="3" t="s">
        <v>76</v>
      </c>
      <c r="D19" s="3" t="s">
        <v>77</v>
      </c>
      <c r="E19" s="3" t="s">
        <v>25</v>
      </c>
      <c r="F19" s="3" t="s">
        <v>44</v>
      </c>
      <c r="G19" s="3" t="s">
        <v>78</v>
      </c>
      <c r="H19" s="3" t="s">
        <v>44</v>
      </c>
      <c r="I19" s="3" t="s">
        <v>79</v>
      </c>
      <c r="J19" s="4">
        <v>0</v>
      </c>
      <c r="K19" s="4">
        <v>0</v>
      </c>
      <c r="L19" s="4">
        <v>555502.43000000005</v>
      </c>
      <c r="M19" s="4">
        <v>0</v>
      </c>
      <c r="N19" s="4">
        <v>0</v>
      </c>
      <c r="O19" s="4">
        <v>0</v>
      </c>
      <c r="P19" s="4">
        <f t="shared" si="0"/>
        <v>0</v>
      </c>
      <c r="Q19" s="3" t="s">
        <v>27</v>
      </c>
      <c r="R19" s="5"/>
    </row>
    <row r="20" spans="1:18" ht="75" x14ac:dyDescent="0.25">
      <c r="A20" s="2" t="s">
        <v>74</v>
      </c>
      <c r="B20" s="3" t="s">
        <v>75</v>
      </c>
      <c r="C20" s="3" t="s">
        <v>76</v>
      </c>
      <c r="D20" s="3" t="s">
        <v>77</v>
      </c>
      <c r="E20" s="3" t="s">
        <v>25</v>
      </c>
      <c r="F20" s="3" t="s">
        <v>44</v>
      </c>
      <c r="G20" s="3" t="s">
        <v>78</v>
      </c>
      <c r="H20" s="3" t="s">
        <v>44</v>
      </c>
      <c r="I20" s="3" t="s">
        <v>79</v>
      </c>
      <c r="J20" s="4">
        <v>0</v>
      </c>
      <c r="K20" s="4">
        <v>0</v>
      </c>
      <c r="L20" s="4">
        <v>1444498.77</v>
      </c>
      <c r="M20" s="4">
        <v>0</v>
      </c>
      <c r="N20" s="4">
        <v>1000000</v>
      </c>
      <c r="O20" s="4">
        <v>0</v>
      </c>
      <c r="P20" s="4">
        <f t="shared" si="0"/>
        <v>0</v>
      </c>
      <c r="Q20" s="3" t="s">
        <v>28</v>
      </c>
      <c r="R20" s="5"/>
    </row>
    <row r="21" spans="1:18" ht="180" x14ac:dyDescent="0.25">
      <c r="A21" s="2" t="s">
        <v>74</v>
      </c>
      <c r="B21" s="3" t="s">
        <v>75</v>
      </c>
      <c r="C21" s="3" t="s">
        <v>80</v>
      </c>
      <c r="D21" s="3" t="s">
        <v>81</v>
      </c>
      <c r="E21" s="3" t="s">
        <v>25</v>
      </c>
      <c r="F21" s="3" t="s">
        <v>82</v>
      </c>
      <c r="G21" s="3" t="s">
        <v>78</v>
      </c>
      <c r="H21" s="3" t="s">
        <v>25</v>
      </c>
      <c r="I21" s="3" t="s">
        <v>79</v>
      </c>
      <c r="J21" s="4">
        <v>1788513.04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f t="shared" si="0"/>
        <v>1788513.04</v>
      </c>
      <c r="Q21" s="3" t="s">
        <v>28</v>
      </c>
      <c r="R21" s="5"/>
    </row>
    <row r="22" spans="1:18" ht="90" x14ac:dyDescent="0.25">
      <c r="A22" s="2" t="s">
        <v>74</v>
      </c>
      <c r="B22" s="3" t="s">
        <v>75</v>
      </c>
      <c r="C22" s="3" t="s">
        <v>83</v>
      </c>
      <c r="D22" s="3" t="s">
        <v>84</v>
      </c>
      <c r="E22" s="3" t="s">
        <v>25</v>
      </c>
      <c r="F22" s="3" t="s">
        <v>25</v>
      </c>
      <c r="G22" s="3" t="s">
        <v>78</v>
      </c>
      <c r="H22" s="3" t="s">
        <v>25</v>
      </c>
      <c r="I22" s="3" t="s">
        <v>26</v>
      </c>
      <c r="J22" s="4">
        <v>0</v>
      </c>
      <c r="K22" s="4">
        <v>520210.3</v>
      </c>
      <c r="L22" s="4">
        <v>0</v>
      </c>
      <c r="M22" s="4">
        <v>0</v>
      </c>
      <c r="N22" s="4">
        <v>379789.7</v>
      </c>
      <c r="O22" s="4">
        <v>0</v>
      </c>
      <c r="P22" s="4">
        <f t="shared" si="0"/>
        <v>520210.3</v>
      </c>
      <c r="Q22" s="3" t="s">
        <v>28</v>
      </c>
      <c r="R22" s="5"/>
    </row>
    <row r="23" spans="1:18" ht="90" x14ac:dyDescent="0.25">
      <c r="A23" s="2" t="s">
        <v>74</v>
      </c>
      <c r="B23" s="3" t="s">
        <v>75</v>
      </c>
      <c r="C23" s="3" t="s">
        <v>83</v>
      </c>
      <c r="D23" s="3" t="s">
        <v>84</v>
      </c>
      <c r="E23" s="3" t="s">
        <v>25</v>
      </c>
      <c r="F23" s="3" t="s">
        <v>25</v>
      </c>
      <c r="G23" s="3" t="s">
        <v>78</v>
      </c>
      <c r="H23" s="3" t="s">
        <v>25</v>
      </c>
      <c r="I23" s="3" t="s">
        <v>26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379789.7</v>
      </c>
      <c r="P23" s="4">
        <f t="shared" si="0"/>
        <v>379789.7</v>
      </c>
      <c r="Q23" s="3" t="s">
        <v>57</v>
      </c>
      <c r="R23" s="5" t="s">
        <v>58</v>
      </c>
    </row>
    <row r="24" spans="1:18" ht="90" x14ac:dyDescent="0.25">
      <c r="A24" s="2" t="s">
        <v>74</v>
      </c>
      <c r="B24" s="3" t="s">
        <v>75</v>
      </c>
      <c r="C24" s="3" t="s">
        <v>85</v>
      </c>
      <c r="D24" s="3" t="s">
        <v>86</v>
      </c>
      <c r="E24" s="3" t="s">
        <v>25</v>
      </c>
      <c r="F24" s="3" t="s">
        <v>87</v>
      </c>
      <c r="G24" s="3" t="s">
        <v>78</v>
      </c>
      <c r="H24" s="3" t="s">
        <v>25</v>
      </c>
      <c r="I24" s="3" t="s">
        <v>79</v>
      </c>
      <c r="J24" s="4">
        <v>0</v>
      </c>
      <c r="K24" s="4">
        <v>0</v>
      </c>
      <c r="L24" s="4">
        <v>0</v>
      </c>
      <c r="M24" s="4">
        <v>0</v>
      </c>
      <c r="N24" s="4"/>
      <c r="O24" s="4">
        <v>1000000</v>
      </c>
      <c r="P24" s="4">
        <f t="shared" si="0"/>
        <v>1000000</v>
      </c>
      <c r="Q24" s="3" t="s">
        <v>28</v>
      </c>
      <c r="R24" s="5"/>
    </row>
    <row r="25" spans="1:18" ht="90" x14ac:dyDescent="0.25">
      <c r="A25" s="2" t="s">
        <v>74</v>
      </c>
      <c r="B25" s="3" t="s">
        <v>75</v>
      </c>
      <c r="C25" s="3" t="s">
        <v>85</v>
      </c>
      <c r="D25" s="3" t="s">
        <v>88</v>
      </c>
      <c r="E25" s="3" t="s">
        <v>25</v>
      </c>
      <c r="F25" s="3" t="s">
        <v>87</v>
      </c>
      <c r="G25" s="3" t="s">
        <v>78</v>
      </c>
      <c r="H25" s="3" t="s">
        <v>25</v>
      </c>
      <c r="I25" s="3" t="s">
        <v>79</v>
      </c>
      <c r="J25" s="4">
        <v>0</v>
      </c>
      <c r="K25" s="4">
        <v>0</v>
      </c>
      <c r="L25" s="4">
        <v>0</v>
      </c>
      <c r="M25" s="4">
        <v>0</v>
      </c>
      <c r="N25" s="4"/>
      <c r="O25" s="4">
        <v>1000000</v>
      </c>
      <c r="P25" s="4">
        <f t="shared" si="0"/>
        <v>1000000</v>
      </c>
      <c r="Q25" s="3" t="s">
        <v>28</v>
      </c>
      <c r="R25" s="5"/>
    </row>
    <row r="26" spans="1:18" ht="90" x14ac:dyDescent="0.25">
      <c r="A26" s="2" t="s">
        <v>74</v>
      </c>
      <c r="B26" s="3" t="s">
        <v>75</v>
      </c>
      <c r="C26" s="3" t="s">
        <v>85</v>
      </c>
      <c r="D26" s="3" t="s">
        <v>89</v>
      </c>
      <c r="E26" s="3" t="s">
        <v>25</v>
      </c>
      <c r="F26" s="3" t="s">
        <v>87</v>
      </c>
      <c r="G26" s="3" t="s">
        <v>78</v>
      </c>
      <c r="H26" s="3" t="s">
        <v>25</v>
      </c>
      <c r="I26" s="3" t="s">
        <v>79</v>
      </c>
      <c r="J26" s="4">
        <v>0</v>
      </c>
      <c r="K26" s="4">
        <v>0</v>
      </c>
      <c r="L26" s="4">
        <v>0</v>
      </c>
      <c r="M26" s="4">
        <v>0</v>
      </c>
      <c r="N26" s="4"/>
      <c r="O26" s="4">
        <v>1000000</v>
      </c>
      <c r="P26" s="4">
        <f t="shared" si="0"/>
        <v>1000000</v>
      </c>
      <c r="Q26" s="3" t="s">
        <v>28</v>
      </c>
      <c r="R26" s="5"/>
    </row>
    <row r="27" spans="1:18" ht="150" x14ac:dyDescent="0.25">
      <c r="A27" s="2" t="s">
        <v>90</v>
      </c>
      <c r="B27" s="3" t="s">
        <v>91</v>
      </c>
      <c r="C27" s="3" t="s">
        <v>92</v>
      </c>
      <c r="D27" s="3" t="s">
        <v>93</v>
      </c>
      <c r="E27" s="3" t="s">
        <v>22</v>
      </c>
      <c r="F27" s="3" t="s">
        <v>94</v>
      </c>
      <c r="G27" s="3" t="s">
        <v>95</v>
      </c>
      <c r="H27" s="3" t="s">
        <v>25</v>
      </c>
      <c r="I27" s="3" t="s">
        <v>26</v>
      </c>
      <c r="J27" s="4">
        <v>0</v>
      </c>
      <c r="K27" s="4">
        <v>0</v>
      </c>
      <c r="L27" s="4">
        <v>5500000</v>
      </c>
      <c r="M27" s="4">
        <v>289486.78999999998</v>
      </c>
      <c r="N27" s="4">
        <v>3500000</v>
      </c>
      <c r="O27" s="4">
        <v>0</v>
      </c>
      <c r="P27" s="4">
        <f t="shared" si="0"/>
        <v>289486.78999999998</v>
      </c>
      <c r="Q27" s="3" t="s">
        <v>27</v>
      </c>
      <c r="R27" s="5"/>
    </row>
    <row r="28" spans="1:18" ht="150" x14ac:dyDescent="0.25">
      <c r="A28" s="2" t="s">
        <v>96</v>
      </c>
      <c r="B28" s="3" t="s">
        <v>91</v>
      </c>
      <c r="C28" s="3" t="s">
        <v>97</v>
      </c>
      <c r="D28" s="3" t="s">
        <v>98</v>
      </c>
      <c r="E28" s="3" t="s">
        <v>22</v>
      </c>
      <c r="F28" s="3" t="s">
        <v>94</v>
      </c>
      <c r="G28" s="3" t="s">
        <v>95</v>
      </c>
      <c r="H28" s="3" t="s">
        <v>25</v>
      </c>
      <c r="I28" s="3" t="s">
        <v>26</v>
      </c>
      <c r="J28" s="4">
        <v>0</v>
      </c>
      <c r="K28" s="4">
        <v>0</v>
      </c>
      <c r="L28" s="4">
        <v>5068899.1500000004</v>
      </c>
      <c r="M28" s="4">
        <v>0</v>
      </c>
      <c r="N28" s="4">
        <v>1676815.41</v>
      </c>
      <c r="O28" s="4">
        <v>0</v>
      </c>
      <c r="P28" s="4">
        <f t="shared" si="0"/>
        <v>0</v>
      </c>
      <c r="Q28" s="3" t="s">
        <v>28</v>
      </c>
      <c r="R28" s="5"/>
    </row>
    <row r="29" spans="1:18" ht="75" x14ac:dyDescent="0.25">
      <c r="A29" s="2" t="s">
        <v>96</v>
      </c>
      <c r="B29" s="3" t="s">
        <v>91</v>
      </c>
      <c r="C29" s="3" t="s">
        <v>99</v>
      </c>
      <c r="D29" s="3" t="s">
        <v>100</v>
      </c>
      <c r="E29" s="3" t="s">
        <v>22</v>
      </c>
      <c r="F29" s="3" t="s">
        <v>40</v>
      </c>
      <c r="G29" s="3" t="s">
        <v>95</v>
      </c>
      <c r="H29" s="3" t="s">
        <v>25</v>
      </c>
      <c r="I29" s="3" t="s">
        <v>26</v>
      </c>
      <c r="J29" s="4">
        <v>0</v>
      </c>
      <c r="K29" s="4">
        <v>0</v>
      </c>
      <c r="L29" s="4">
        <v>1440000</v>
      </c>
      <c r="M29" s="4">
        <v>0</v>
      </c>
      <c r="N29" s="4">
        <v>720000</v>
      </c>
      <c r="O29" s="4">
        <v>0</v>
      </c>
      <c r="P29" s="4">
        <f t="shared" si="0"/>
        <v>0</v>
      </c>
      <c r="Q29" s="3" t="s">
        <v>28</v>
      </c>
      <c r="R29" s="5"/>
    </row>
    <row r="30" spans="1:18" ht="75" x14ac:dyDescent="0.25">
      <c r="A30" s="2" t="s">
        <v>96</v>
      </c>
      <c r="B30" s="3" t="s">
        <v>91</v>
      </c>
      <c r="C30" s="3" t="s">
        <v>99</v>
      </c>
      <c r="D30" s="3" t="s">
        <v>100</v>
      </c>
      <c r="E30" s="3" t="s">
        <v>22</v>
      </c>
      <c r="F30" s="3" t="s">
        <v>40</v>
      </c>
      <c r="G30" s="3" t="s">
        <v>95</v>
      </c>
      <c r="H30" s="3" t="s">
        <v>25</v>
      </c>
      <c r="I30" s="3" t="s">
        <v>26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580631.74</v>
      </c>
      <c r="P30" s="4">
        <f t="shared" si="0"/>
        <v>580631.74</v>
      </c>
      <c r="Q30" s="3" t="s">
        <v>57</v>
      </c>
      <c r="R30" s="5" t="s">
        <v>58</v>
      </c>
    </row>
    <row r="31" spans="1:18" ht="180" x14ac:dyDescent="0.25">
      <c r="A31" s="2" t="s">
        <v>101</v>
      </c>
      <c r="B31" s="3" t="s">
        <v>102</v>
      </c>
      <c r="C31" s="3" t="s">
        <v>103</v>
      </c>
      <c r="D31" s="3" t="s">
        <v>104</v>
      </c>
      <c r="E31" s="3" t="s">
        <v>25</v>
      </c>
      <c r="F31" s="3" t="s">
        <v>105</v>
      </c>
      <c r="G31" s="3" t="s">
        <v>78</v>
      </c>
      <c r="H31" s="3" t="s">
        <v>25</v>
      </c>
      <c r="I31" s="3" t="s">
        <v>106</v>
      </c>
      <c r="J31" s="4">
        <v>25901960.620000001</v>
      </c>
      <c r="K31" s="4">
        <v>0</v>
      </c>
      <c r="L31" s="4">
        <v>7200000</v>
      </c>
      <c r="M31" s="4">
        <v>18269354.210000001</v>
      </c>
      <c r="N31" s="4">
        <v>0</v>
      </c>
      <c r="O31" s="4">
        <v>7188311.9199999999</v>
      </c>
      <c r="P31" s="4">
        <f t="shared" si="0"/>
        <v>51359626.75</v>
      </c>
      <c r="Q31" s="3" t="s">
        <v>28</v>
      </c>
      <c r="R31" s="5" t="s">
        <v>107</v>
      </c>
    </row>
    <row r="32" spans="1:18" ht="180" x14ac:dyDescent="0.25">
      <c r="A32" s="2" t="s">
        <v>101</v>
      </c>
      <c r="B32" s="3" t="s">
        <v>102</v>
      </c>
      <c r="C32" s="3" t="s">
        <v>103</v>
      </c>
      <c r="D32" s="3" t="s">
        <v>104</v>
      </c>
      <c r="E32" s="3" t="s">
        <v>25</v>
      </c>
      <c r="F32" s="3" t="s">
        <v>105</v>
      </c>
      <c r="G32" s="3" t="s">
        <v>78</v>
      </c>
      <c r="H32" s="3" t="s">
        <v>25</v>
      </c>
      <c r="I32" s="3" t="s">
        <v>106</v>
      </c>
      <c r="J32" s="4">
        <v>1360122.45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f t="shared" si="0"/>
        <v>1360122.45</v>
      </c>
      <c r="Q32" s="3" t="s">
        <v>27</v>
      </c>
      <c r="R32" s="5" t="s">
        <v>107</v>
      </c>
    </row>
    <row r="33" spans="1:18" ht="195" x14ac:dyDescent="0.25">
      <c r="A33" s="2" t="s">
        <v>108</v>
      </c>
      <c r="B33" s="3" t="s">
        <v>109</v>
      </c>
      <c r="C33" s="3" t="s">
        <v>110</v>
      </c>
      <c r="D33" s="3" t="s">
        <v>111</v>
      </c>
      <c r="E33" s="3" t="s">
        <v>22</v>
      </c>
      <c r="F33" s="3" t="s">
        <v>40</v>
      </c>
      <c r="G33" s="3" t="s">
        <v>95</v>
      </c>
      <c r="H33" s="3" t="s">
        <v>44</v>
      </c>
      <c r="I33" s="3" t="s">
        <v>112</v>
      </c>
      <c r="J33" s="4">
        <v>0</v>
      </c>
      <c r="K33" s="4">
        <v>0</v>
      </c>
      <c r="L33" s="4">
        <v>600000</v>
      </c>
      <c r="M33" s="4">
        <v>0</v>
      </c>
      <c r="N33" s="4">
        <v>300000</v>
      </c>
      <c r="O33" s="4">
        <v>0</v>
      </c>
      <c r="P33" s="4">
        <f t="shared" si="0"/>
        <v>0</v>
      </c>
      <c r="Q33" s="3" t="s">
        <v>28</v>
      </c>
      <c r="R33" s="5"/>
    </row>
    <row r="34" spans="1:18" ht="195" x14ac:dyDescent="0.25">
      <c r="A34" s="2" t="s">
        <v>108</v>
      </c>
      <c r="B34" s="3" t="s">
        <v>109</v>
      </c>
      <c r="C34" s="3" t="s">
        <v>110</v>
      </c>
      <c r="D34" s="3" t="s">
        <v>111</v>
      </c>
      <c r="E34" s="3" t="s">
        <v>22</v>
      </c>
      <c r="F34" s="3" t="s">
        <v>40</v>
      </c>
      <c r="G34" s="3" t="s">
        <v>95</v>
      </c>
      <c r="H34" s="3" t="s">
        <v>44</v>
      </c>
      <c r="I34" s="3" t="s">
        <v>112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315000</v>
      </c>
      <c r="P34" s="4">
        <f t="shared" ref="P34:P65" si="1">SUM(J34,K34,M34,O34)</f>
        <v>315000</v>
      </c>
      <c r="Q34" s="3" t="s">
        <v>57</v>
      </c>
      <c r="R34" s="5" t="s">
        <v>58</v>
      </c>
    </row>
    <row r="35" spans="1:18" ht="165" x14ac:dyDescent="0.25">
      <c r="A35" s="2" t="s">
        <v>113</v>
      </c>
      <c r="B35" s="3" t="s">
        <v>114</v>
      </c>
      <c r="C35" s="3" t="s">
        <v>115</v>
      </c>
      <c r="D35" s="3" t="s">
        <v>116</v>
      </c>
      <c r="E35" s="3" t="s">
        <v>22</v>
      </c>
      <c r="F35" s="3" t="s">
        <v>117</v>
      </c>
      <c r="G35" s="3" t="s">
        <v>95</v>
      </c>
      <c r="H35" s="3" t="s">
        <v>32</v>
      </c>
      <c r="I35" s="3" t="s">
        <v>41</v>
      </c>
      <c r="J35" s="4">
        <v>0</v>
      </c>
      <c r="K35" s="4">
        <v>0</v>
      </c>
      <c r="L35" s="4">
        <v>210000</v>
      </c>
      <c r="M35" s="4">
        <v>210000</v>
      </c>
      <c r="N35" s="4">
        <v>0</v>
      </c>
      <c r="O35" s="4">
        <v>0</v>
      </c>
      <c r="P35" s="4">
        <f t="shared" si="1"/>
        <v>210000</v>
      </c>
      <c r="Q35" s="3" t="s">
        <v>57</v>
      </c>
      <c r="R35" s="5" t="s">
        <v>118</v>
      </c>
    </row>
    <row r="36" spans="1:18" ht="165" x14ac:dyDescent="0.25">
      <c r="A36" s="2" t="s">
        <v>113</v>
      </c>
      <c r="B36" s="3" t="s">
        <v>114</v>
      </c>
      <c r="C36" s="3" t="s">
        <v>115</v>
      </c>
      <c r="D36" s="3" t="s">
        <v>116</v>
      </c>
      <c r="E36" s="3" t="s">
        <v>22</v>
      </c>
      <c r="F36" s="3" t="s">
        <v>117</v>
      </c>
      <c r="G36" s="3" t="s">
        <v>95</v>
      </c>
      <c r="H36" s="3" t="s">
        <v>32</v>
      </c>
      <c r="I36" s="3" t="s">
        <v>41</v>
      </c>
      <c r="J36" s="4">
        <v>0</v>
      </c>
      <c r="K36" s="4">
        <v>0</v>
      </c>
      <c r="L36" s="4">
        <v>90000</v>
      </c>
      <c r="M36" s="4">
        <v>90000</v>
      </c>
      <c r="N36" s="4">
        <v>0</v>
      </c>
      <c r="O36" s="4">
        <v>0</v>
      </c>
      <c r="P36" s="4">
        <f t="shared" si="1"/>
        <v>90000</v>
      </c>
      <c r="Q36" s="3" t="s">
        <v>28</v>
      </c>
      <c r="R36" s="5"/>
    </row>
    <row r="37" spans="1:18" ht="90" x14ac:dyDescent="0.25">
      <c r="A37" s="2" t="s">
        <v>37</v>
      </c>
      <c r="B37" s="3" t="s">
        <v>63</v>
      </c>
      <c r="C37" s="3" t="s">
        <v>64</v>
      </c>
      <c r="D37" s="3" t="s">
        <v>65</v>
      </c>
      <c r="E37" s="3" t="s">
        <v>22</v>
      </c>
      <c r="F37" s="3" t="s">
        <v>40</v>
      </c>
      <c r="G37" s="3" t="s">
        <v>24</v>
      </c>
      <c r="H37" s="3" t="s">
        <v>32</v>
      </c>
      <c r="I37" s="3" t="s">
        <v>41</v>
      </c>
      <c r="J37" s="4">
        <v>0</v>
      </c>
      <c r="K37" s="4">
        <v>435000</v>
      </c>
      <c r="L37" s="4">
        <v>471594.18240000005</v>
      </c>
      <c r="M37" s="4">
        <v>495173.89</v>
      </c>
      <c r="N37" s="4">
        <v>478500</v>
      </c>
      <c r="O37" s="4">
        <v>520675.34693328006</v>
      </c>
      <c r="P37" s="4">
        <f t="shared" si="1"/>
        <v>1450849.23693328</v>
      </c>
      <c r="Q37" s="3" t="s">
        <v>57</v>
      </c>
      <c r="R37" s="5" t="s">
        <v>58</v>
      </c>
    </row>
    <row r="38" spans="1:18" ht="75" x14ac:dyDescent="0.25">
      <c r="A38" s="2" t="s">
        <v>18</v>
      </c>
      <c r="B38" s="3" t="s">
        <v>19</v>
      </c>
      <c r="C38" s="3" t="s">
        <v>42</v>
      </c>
      <c r="D38" s="3" t="s">
        <v>119</v>
      </c>
      <c r="E38" s="3" t="s">
        <v>22</v>
      </c>
      <c r="F38" s="3" t="s">
        <v>120</v>
      </c>
      <c r="G38" s="3" t="s">
        <v>24</v>
      </c>
      <c r="H38" s="3" t="s">
        <v>25</v>
      </c>
      <c r="I38" s="3" t="s">
        <v>79</v>
      </c>
      <c r="J38" s="4">
        <v>0</v>
      </c>
      <c r="K38" s="4">
        <v>2461459.23</v>
      </c>
      <c r="L38" s="4">
        <v>2141459.23</v>
      </c>
      <c r="M38" s="4">
        <v>2141459.23</v>
      </c>
      <c r="N38" s="4">
        <v>2461459.23</v>
      </c>
      <c r="O38" s="4">
        <v>2461459.23</v>
      </c>
      <c r="P38" s="4">
        <f t="shared" si="1"/>
        <v>7064377.6899999995</v>
      </c>
      <c r="Q38" s="3" t="s">
        <v>57</v>
      </c>
      <c r="R38" s="5" t="s">
        <v>44</v>
      </c>
    </row>
    <row r="39" spans="1:18" ht="75" x14ac:dyDescent="0.25">
      <c r="A39" s="2" t="s">
        <v>18</v>
      </c>
      <c r="B39" s="3" t="s">
        <v>19</v>
      </c>
      <c r="C39" s="3" t="s">
        <v>42</v>
      </c>
      <c r="D39" s="3" t="s">
        <v>119</v>
      </c>
      <c r="E39" s="3" t="s">
        <v>22</v>
      </c>
      <c r="F39" s="3" t="s">
        <v>120</v>
      </c>
      <c r="G39" s="3" t="s">
        <v>24</v>
      </c>
      <c r="H39" s="3" t="s">
        <v>25</v>
      </c>
      <c r="I39" s="3" t="s">
        <v>79</v>
      </c>
      <c r="J39" s="4">
        <v>0</v>
      </c>
      <c r="K39" s="4">
        <v>0</v>
      </c>
      <c r="L39" s="4">
        <v>320000</v>
      </c>
      <c r="M39" s="4">
        <v>320000</v>
      </c>
      <c r="N39" s="4">
        <v>0</v>
      </c>
      <c r="O39" s="4">
        <v>0</v>
      </c>
      <c r="P39" s="4">
        <f t="shared" si="1"/>
        <v>320000</v>
      </c>
      <c r="Q39" s="3" t="s">
        <v>57</v>
      </c>
      <c r="R39" s="5" t="s">
        <v>58</v>
      </c>
    </row>
    <row r="40" spans="1:18" ht="75" x14ac:dyDescent="0.25">
      <c r="A40" s="2" t="s">
        <v>18</v>
      </c>
      <c r="B40" s="3" t="s">
        <v>19</v>
      </c>
      <c r="C40" s="3" t="s">
        <v>42</v>
      </c>
      <c r="D40" s="3" t="s">
        <v>121</v>
      </c>
      <c r="E40" s="3" t="s">
        <v>22</v>
      </c>
      <c r="F40" s="3" t="s">
        <v>120</v>
      </c>
      <c r="G40" s="3" t="s">
        <v>24</v>
      </c>
      <c r="H40" s="3" t="s">
        <v>25</v>
      </c>
      <c r="I40" s="3" t="s">
        <v>79</v>
      </c>
      <c r="J40" s="4">
        <v>0</v>
      </c>
      <c r="K40" s="4">
        <v>2461459.23</v>
      </c>
      <c r="L40" s="4">
        <v>2461459.23</v>
      </c>
      <c r="M40" s="4">
        <v>2461459.23</v>
      </c>
      <c r="N40" s="4">
        <v>2461459.23</v>
      </c>
      <c r="O40" s="4">
        <v>2461459.23</v>
      </c>
      <c r="P40" s="4">
        <f t="shared" si="1"/>
        <v>7384377.6899999995</v>
      </c>
      <c r="Q40" s="3" t="s">
        <v>57</v>
      </c>
      <c r="R40" s="5" t="s">
        <v>44</v>
      </c>
    </row>
    <row r="41" spans="1:18" ht="75" x14ac:dyDescent="0.25">
      <c r="A41" s="2" t="s">
        <v>18</v>
      </c>
      <c r="B41" s="3" t="s">
        <v>19</v>
      </c>
      <c r="C41" s="3" t="s">
        <v>42</v>
      </c>
      <c r="D41" s="3" t="s">
        <v>122</v>
      </c>
      <c r="E41" s="3" t="s">
        <v>25</v>
      </c>
      <c r="F41" s="3" t="s">
        <v>123</v>
      </c>
      <c r="G41" s="3" t="s">
        <v>24</v>
      </c>
      <c r="H41" s="3" t="s">
        <v>25</v>
      </c>
      <c r="I41" s="3" t="s">
        <v>79</v>
      </c>
      <c r="J41" s="4">
        <v>0</v>
      </c>
      <c r="K41" s="4">
        <v>679913.97888888884</v>
      </c>
      <c r="L41" s="4">
        <v>359913.97888888896</v>
      </c>
      <c r="M41" s="4">
        <v>359913.97888888896</v>
      </c>
      <c r="N41" s="4">
        <v>679913.97888888884</v>
      </c>
      <c r="O41" s="4">
        <v>679913.97888888884</v>
      </c>
      <c r="P41" s="4">
        <f t="shared" si="1"/>
        <v>1719741.9366666665</v>
      </c>
      <c r="Q41" s="3" t="s">
        <v>57</v>
      </c>
      <c r="R41" s="5" t="s">
        <v>44</v>
      </c>
    </row>
    <row r="42" spans="1:18" ht="75" x14ac:dyDescent="0.25">
      <c r="A42" s="2" t="s">
        <v>18</v>
      </c>
      <c r="B42" s="3" t="s">
        <v>19</v>
      </c>
      <c r="C42" s="3" t="s">
        <v>42</v>
      </c>
      <c r="D42" s="3" t="s">
        <v>122</v>
      </c>
      <c r="E42" s="3" t="s">
        <v>25</v>
      </c>
      <c r="F42" s="3" t="s">
        <v>123</v>
      </c>
      <c r="G42" s="3" t="s">
        <v>24</v>
      </c>
      <c r="H42" s="3" t="s">
        <v>25</v>
      </c>
      <c r="I42" s="3" t="s">
        <v>79</v>
      </c>
      <c r="J42" s="4">
        <v>0</v>
      </c>
      <c r="K42" s="4">
        <v>0</v>
      </c>
      <c r="L42" s="4">
        <v>320000</v>
      </c>
      <c r="M42" s="4">
        <v>500000</v>
      </c>
      <c r="N42" s="4">
        <v>0</v>
      </c>
      <c r="O42" s="4">
        <v>0</v>
      </c>
      <c r="P42" s="4">
        <f t="shared" si="1"/>
        <v>500000</v>
      </c>
      <c r="Q42" s="3" t="s">
        <v>57</v>
      </c>
      <c r="R42" s="5" t="s">
        <v>58</v>
      </c>
    </row>
    <row r="43" spans="1:18" ht="75" x14ac:dyDescent="0.25">
      <c r="A43" s="2" t="s">
        <v>18</v>
      </c>
      <c r="B43" s="3" t="s">
        <v>19</v>
      </c>
      <c r="C43" s="3" t="s">
        <v>42</v>
      </c>
      <c r="D43" s="3" t="s">
        <v>124</v>
      </c>
      <c r="E43" s="3" t="s">
        <v>25</v>
      </c>
      <c r="F43" s="3" t="s">
        <v>125</v>
      </c>
      <c r="G43" s="3" t="s">
        <v>24</v>
      </c>
      <c r="H43" s="3" t="s">
        <v>25</v>
      </c>
      <c r="I43" s="3" t="s">
        <v>79</v>
      </c>
      <c r="J43" s="4">
        <v>0</v>
      </c>
      <c r="K43" s="4">
        <v>0</v>
      </c>
      <c r="L43" s="4">
        <v>320000</v>
      </c>
      <c r="M43" s="4">
        <v>320000</v>
      </c>
      <c r="N43" s="4">
        <v>0</v>
      </c>
      <c r="O43" s="4">
        <v>0</v>
      </c>
      <c r="P43" s="4">
        <f t="shared" si="1"/>
        <v>320000</v>
      </c>
      <c r="Q43" s="3" t="s">
        <v>57</v>
      </c>
      <c r="R43" s="5" t="s">
        <v>58</v>
      </c>
    </row>
    <row r="44" spans="1:18" ht="75" x14ac:dyDescent="0.25">
      <c r="A44" s="2" t="s">
        <v>18</v>
      </c>
      <c r="B44" s="3" t="s">
        <v>19</v>
      </c>
      <c r="C44" s="3" t="s">
        <v>42</v>
      </c>
      <c r="D44" s="3" t="s">
        <v>124</v>
      </c>
      <c r="E44" s="3" t="s">
        <v>25</v>
      </c>
      <c r="F44" s="3" t="s">
        <v>125</v>
      </c>
      <c r="G44" s="3" t="s">
        <v>24</v>
      </c>
      <c r="H44" s="3" t="s">
        <v>25</v>
      </c>
      <c r="I44" s="3" t="s">
        <v>79</v>
      </c>
      <c r="J44" s="4">
        <v>0</v>
      </c>
      <c r="K44" s="4">
        <v>3602522.4</v>
      </c>
      <c r="L44" s="4">
        <v>3282522.4</v>
      </c>
      <c r="M44" s="4">
        <v>3282522.4</v>
      </c>
      <c r="N44" s="4">
        <v>3602522.4</v>
      </c>
      <c r="O44" s="4">
        <v>3602522.4</v>
      </c>
      <c r="P44" s="4">
        <f t="shared" si="1"/>
        <v>10487567.199999999</v>
      </c>
      <c r="Q44" s="3" t="s">
        <v>57</v>
      </c>
      <c r="R44" s="5" t="s">
        <v>44</v>
      </c>
    </row>
    <row r="45" spans="1:18" ht="90" x14ac:dyDescent="0.25">
      <c r="A45" s="2" t="s">
        <v>18</v>
      </c>
      <c r="B45" s="3" t="s">
        <v>19</v>
      </c>
      <c r="C45" s="3" t="s">
        <v>126</v>
      </c>
      <c r="D45" s="3" t="s">
        <v>127</v>
      </c>
      <c r="E45" s="3" t="s">
        <v>22</v>
      </c>
      <c r="F45" s="3" t="s">
        <v>40</v>
      </c>
      <c r="G45" s="3" t="s">
        <v>24</v>
      </c>
      <c r="H45" s="3" t="s">
        <v>32</v>
      </c>
      <c r="I45" s="3" t="s">
        <v>41</v>
      </c>
      <c r="J45" s="4">
        <v>0</v>
      </c>
      <c r="K45" s="4">
        <v>2350000</v>
      </c>
      <c r="L45" s="4">
        <v>0</v>
      </c>
      <c r="M45" s="4">
        <v>0</v>
      </c>
      <c r="N45" s="4">
        <v>0</v>
      </c>
      <c r="O45" s="4">
        <v>0</v>
      </c>
      <c r="P45" s="4">
        <f t="shared" si="1"/>
        <v>2350000</v>
      </c>
      <c r="Q45" s="3" t="s">
        <v>57</v>
      </c>
      <c r="R45" s="5" t="s">
        <v>58</v>
      </c>
    </row>
    <row r="46" spans="1:18" ht="75" x14ac:dyDescent="0.25">
      <c r="A46" s="2" t="s">
        <v>18</v>
      </c>
      <c r="B46" s="3" t="s">
        <v>19</v>
      </c>
      <c r="C46" s="3" t="s">
        <v>128</v>
      </c>
      <c r="D46" s="3" t="s">
        <v>50</v>
      </c>
      <c r="E46" s="3" t="s">
        <v>25</v>
      </c>
      <c r="F46" s="3" t="s">
        <v>44</v>
      </c>
      <c r="G46" s="3" t="s">
        <v>24</v>
      </c>
      <c r="H46" s="3" t="s">
        <v>32</v>
      </c>
      <c r="I46" s="3" t="s">
        <v>41</v>
      </c>
      <c r="J46" s="4">
        <v>0</v>
      </c>
      <c r="K46" s="4">
        <v>0</v>
      </c>
      <c r="L46" s="4">
        <v>0</v>
      </c>
      <c r="M46" s="4">
        <v>80000</v>
      </c>
      <c r="N46" s="4">
        <v>0</v>
      </c>
      <c r="O46" s="4">
        <v>0</v>
      </c>
      <c r="P46" s="4">
        <f t="shared" si="1"/>
        <v>80000</v>
      </c>
      <c r="Q46" s="3" t="s">
        <v>57</v>
      </c>
      <c r="R46" s="5" t="s">
        <v>58</v>
      </c>
    </row>
    <row r="47" spans="1:18" ht="75" x14ac:dyDescent="0.25">
      <c r="A47" s="2" t="s">
        <v>52</v>
      </c>
      <c r="B47" s="3" t="s">
        <v>19</v>
      </c>
      <c r="C47" s="3" t="s">
        <v>129</v>
      </c>
      <c r="D47" s="3" t="s">
        <v>130</v>
      </c>
      <c r="E47" s="3" t="s">
        <v>22</v>
      </c>
      <c r="F47" s="3" t="s">
        <v>40</v>
      </c>
      <c r="G47" s="3" t="s">
        <v>24</v>
      </c>
      <c r="H47" s="3" t="s">
        <v>32</v>
      </c>
      <c r="I47" s="3" t="s">
        <v>41</v>
      </c>
      <c r="J47" s="4">
        <v>0</v>
      </c>
      <c r="K47" s="4">
        <v>0</v>
      </c>
      <c r="L47" s="4">
        <v>0</v>
      </c>
      <c r="M47" s="4">
        <v>0</v>
      </c>
      <c r="N47" s="4">
        <v>500000</v>
      </c>
      <c r="O47" s="4">
        <v>500000</v>
      </c>
      <c r="P47" s="4">
        <f t="shared" si="1"/>
        <v>500000</v>
      </c>
      <c r="Q47" s="3" t="s">
        <v>57</v>
      </c>
      <c r="R47" s="5" t="s">
        <v>58</v>
      </c>
    </row>
    <row r="48" spans="1:18" ht="60" x14ac:dyDescent="0.25">
      <c r="A48" s="2" t="s">
        <v>131</v>
      </c>
      <c r="B48" s="3" t="s">
        <v>132</v>
      </c>
      <c r="C48" s="3" t="s">
        <v>133</v>
      </c>
      <c r="D48" s="3" t="s">
        <v>134</v>
      </c>
      <c r="E48" s="3" t="s">
        <v>22</v>
      </c>
      <c r="F48" s="3" t="s">
        <v>40</v>
      </c>
      <c r="G48" s="3" t="s">
        <v>135</v>
      </c>
      <c r="H48" s="3" t="s">
        <v>136</v>
      </c>
      <c r="I48" s="3" t="s">
        <v>41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1000000</v>
      </c>
      <c r="P48" s="4">
        <f t="shared" si="1"/>
        <v>1000000</v>
      </c>
      <c r="Q48" s="3" t="s">
        <v>57</v>
      </c>
      <c r="R48" s="5" t="s">
        <v>58</v>
      </c>
    </row>
    <row r="49" spans="1:18" ht="90" x14ac:dyDescent="0.25">
      <c r="A49" s="2" t="s">
        <v>18</v>
      </c>
      <c r="B49" s="3" t="s">
        <v>19</v>
      </c>
      <c r="C49" s="3" t="s">
        <v>128</v>
      </c>
      <c r="D49" s="3" t="s">
        <v>137</v>
      </c>
      <c r="E49" s="3" t="s">
        <v>22</v>
      </c>
      <c r="F49" s="3" t="s">
        <v>40</v>
      </c>
      <c r="G49" s="3" t="s">
        <v>78</v>
      </c>
      <c r="H49" s="3" t="s">
        <v>136</v>
      </c>
      <c r="I49" s="3" t="s">
        <v>41</v>
      </c>
      <c r="J49" s="4">
        <v>0</v>
      </c>
      <c r="K49" s="4">
        <v>0</v>
      </c>
      <c r="L49" s="4">
        <v>0</v>
      </c>
      <c r="M49" s="4">
        <v>1500000</v>
      </c>
      <c r="N49" s="4">
        <v>0</v>
      </c>
      <c r="O49" s="4">
        <v>0</v>
      </c>
      <c r="P49" s="4">
        <f t="shared" si="1"/>
        <v>1500000</v>
      </c>
      <c r="Q49" s="3" t="s">
        <v>57</v>
      </c>
      <c r="R49" s="5" t="s">
        <v>58</v>
      </c>
    </row>
    <row r="50" spans="1:18" ht="135" x14ac:dyDescent="0.25">
      <c r="A50" s="2" t="s">
        <v>18</v>
      </c>
      <c r="B50" s="3" t="s">
        <v>19</v>
      </c>
      <c r="C50" s="3" t="s">
        <v>53</v>
      </c>
      <c r="D50" s="3" t="s">
        <v>138</v>
      </c>
      <c r="E50" s="3" t="s">
        <v>22</v>
      </c>
      <c r="F50" s="3" t="s">
        <v>40</v>
      </c>
      <c r="G50" s="3" t="s">
        <v>24</v>
      </c>
      <c r="H50" s="3" t="s">
        <v>32</v>
      </c>
      <c r="I50" s="3" t="s">
        <v>41</v>
      </c>
      <c r="J50" s="4">
        <v>0</v>
      </c>
      <c r="K50" s="4">
        <v>0</v>
      </c>
      <c r="L50" s="4">
        <v>320000</v>
      </c>
      <c r="M50" s="4">
        <v>320000</v>
      </c>
      <c r="N50" s="4">
        <v>0</v>
      </c>
      <c r="O50" s="4">
        <v>0</v>
      </c>
      <c r="P50" s="4">
        <f t="shared" si="1"/>
        <v>320000</v>
      </c>
      <c r="Q50" s="3" t="s">
        <v>57</v>
      </c>
      <c r="R50" s="5" t="s">
        <v>58</v>
      </c>
    </row>
    <row r="51" spans="1:18" ht="105" x14ac:dyDescent="0.25">
      <c r="A51" s="2" t="s">
        <v>139</v>
      </c>
      <c r="B51" s="3" t="s">
        <v>140</v>
      </c>
      <c r="C51" s="3" t="s">
        <v>141</v>
      </c>
      <c r="D51" s="3" t="s">
        <v>142</v>
      </c>
      <c r="E51" s="3" t="s">
        <v>55</v>
      </c>
      <c r="F51" s="3" t="s">
        <v>143</v>
      </c>
      <c r="G51" s="3" t="s">
        <v>24</v>
      </c>
      <c r="H51" s="3" t="s">
        <v>32</v>
      </c>
      <c r="I51" s="3" t="s">
        <v>144</v>
      </c>
      <c r="J51" s="4">
        <v>0</v>
      </c>
      <c r="K51" s="4">
        <v>106637.60702589517</v>
      </c>
      <c r="L51" s="4">
        <v>106637.60702589517</v>
      </c>
      <c r="M51" s="4">
        <v>106637.60702589517</v>
      </c>
      <c r="N51" s="4">
        <v>106637.60702589517</v>
      </c>
      <c r="O51" s="4">
        <v>106637.60702589517</v>
      </c>
      <c r="P51" s="4">
        <f t="shared" si="1"/>
        <v>319912.82107768551</v>
      </c>
      <c r="Q51" s="3" t="s">
        <v>57</v>
      </c>
      <c r="R51" s="5" t="s">
        <v>44</v>
      </c>
    </row>
    <row r="52" spans="1:18" ht="90" x14ac:dyDescent="0.25">
      <c r="A52" s="2" t="s">
        <v>68</v>
      </c>
      <c r="B52" s="3" t="s">
        <v>63</v>
      </c>
      <c r="C52" s="3" t="s">
        <v>145</v>
      </c>
      <c r="D52" s="3" t="s">
        <v>70</v>
      </c>
      <c r="E52" s="3" t="s">
        <v>22</v>
      </c>
      <c r="F52" s="3" t="s">
        <v>40</v>
      </c>
      <c r="G52" s="3" t="s">
        <v>24</v>
      </c>
      <c r="H52" s="3" t="s">
        <v>32</v>
      </c>
      <c r="I52" s="3" t="s">
        <v>41</v>
      </c>
      <c r="J52" s="4">
        <v>0</v>
      </c>
      <c r="K52" s="4">
        <v>2290000</v>
      </c>
      <c r="L52" s="4">
        <v>3670385.07</v>
      </c>
      <c r="M52" s="4">
        <v>4815385.07</v>
      </c>
      <c r="N52" s="4">
        <v>0</v>
      </c>
      <c r="O52" s="4">
        <v>3528212.5</v>
      </c>
      <c r="P52" s="4">
        <f t="shared" si="1"/>
        <v>10633597.57</v>
      </c>
      <c r="Q52" s="3" t="s">
        <v>57</v>
      </c>
      <c r="R52" s="5" t="s">
        <v>58</v>
      </c>
    </row>
    <row r="53" spans="1:18" ht="150" x14ac:dyDescent="0.25">
      <c r="A53" s="2" t="s">
        <v>18</v>
      </c>
      <c r="B53" s="3" t="s">
        <v>19</v>
      </c>
      <c r="C53" s="3" t="s">
        <v>46</v>
      </c>
      <c r="D53" s="3" t="s">
        <v>47</v>
      </c>
      <c r="E53" s="3" t="s">
        <v>25</v>
      </c>
      <c r="F53" s="3" t="s">
        <v>48</v>
      </c>
      <c r="G53" s="3" t="s">
        <v>24</v>
      </c>
      <c r="H53" s="3" t="s">
        <v>25</v>
      </c>
      <c r="I53" s="3" t="s">
        <v>26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300000</v>
      </c>
      <c r="P53" s="4">
        <f t="shared" si="1"/>
        <v>300000</v>
      </c>
      <c r="Q53" s="3" t="s">
        <v>57</v>
      </c>
      <c r="R53" s="5" t="s">
        <v>58</v>
      </c>
    </row>
    <row r="54" spans="1:18" ht="60" x14ac:dyDescent="0.25">
      <c r="A54" s="2" t="s">
        <v>146</v>
      </c>
      <c r="B54" s="3" t="s">
        <v>147</v>
      </c>
      <c r="C54" s="3" t="s">
        <v>148</v>
      </c>
      <c r="D54" s="3" t="s">
        <v>149</v>
      </c>
      <c r="E54" s="3" t="s">
        <v>22</v>
      </c>
      <c r="F54" s="3" t="s">
        <v>40</v>
      </c>
      <c r="G54" s="3" t="s">
        <v>24</v>
      </c>
      <c r="H54" s="3" t="s">
        <v>32</v>
      </c>
      <c r="I54" s="3" t="s">
        <v>41</v>
      </c>
      <c r="J54" s="4">
        <v>0</v>
      </c>
      <c r="K54" s="4">
        <v>1210000</v>
      </c>
      <c r="L54" s="4">
        <v>1929591.25</v>
      </c>
      <c r="M54" s="4">
        <v>2959026.9</v>
      </c>
      <c r="N54" s="4">
        <v>1331000</v>
      </c>
      <c r="O54" s="4">
        <v>3111416.78535</v>
      </c>
      <c r="P54" s="4">
        <f t="shared" si="1"/>
        <v>7280443.6853499999</v>
      </c>
      <c r="Q54" s="3" t="s">
        <v>57</v>
      </c>
      <c r="R54" s="5" t="s">
        <v>58</v>
      </c>
    </row>
    <row r="55" spans="1:18" ht="60" x14ac:dyDescent="0.25">
      <c r="A55" s="2" t="s">
        <v>150</v>
      </c>
      <c r="B55" s="3" t="s">
        <v>147</v>
      </c>
      <c r="C55" s="3" t="s">
        <v>53</v>
      </c>
      <c r="D55" s="3" t="s">
        <v>151</v>
      </c>
      <c r="E55" s="3" t="s">
        <v>22</v>
      </c>
      <c r="F55" s="3" t="s">
        <v>40</v>
      </c>
      <c r="G55" s="3" t="s">
        <v>24</v>
      </c>
      <c r="H55" s="3" t="s">
        <v>32</v>
      </c>
      <c r="I55" s="3" t="s">
        <v>41</v>
      </c>
      <c r="J55" s="4">
        <v>0</v>
      </c>
      <c r="K55" s="4">
        <v>0</v>
      </c>
      <c r="L55" s="4">
        <v>0</v>
      </c>
      <c r="M55" s="4">
        <v>450000</v>
      </c>
      <c r="N55" s="4">
        <v>0</v>
      </c>
      <c r="O55" s="4">
        <v>0</v>
      </c>
      <c r="P55" s="4">
        <f t="shared" si="1"/>
        <v>450000</v>
      </c>
      <c r="Q55" s="3" t="s">
        <v>57</v>
      </c>
      <c r="R55" s="5" t="s">
        <v>58</v>
      </c>
    </row>
    <row r="56" spans="1:18" ht="90" x14ac:dyDescent="0.25">
      <c r="A56" s="2" t="s">
        <v>131</v>
      </c>
      <c r="B56" s="3" t="s">
        <v>63</v>
      </c>
      <c r="C56" s="3" t="s">
        <v>148</v>
      </c>
      <c r="D56" s="3" t="s">
        <v>152</v>
      </c>
      <c r="E56" s="3" t="s">
        <v>22</v>
      </c>
      <c r="F56" s="3" t="s">
        <v>40</v>
      </c>
      <c r="G56" s="3" t="s">
        <v>24</v>
      </c>
      <c r="H56" s="3" t="s">
        <v>32</v>
      </c>
      <c r="I56" s="3" t="s">
        <v>41</v>
      </c>
      <c r="J56" s="4">
        <v>0</v>
      </c>
      <c r="K56" s="4">
        <v>1450000</v>
      </c>
      <c r="L56" s="4">
        <v>1515088.0656000001</v>
      </c>
      <c r="M56" s="4">
        <v>1590842.4688800001</v>
      </c>
      <c r="N56" s="4">
        <v>1595000</v>
      </c>
      <c r="O56" s="4">
        <v>3000000</v>
      </c>
      <c r="P56" s="4">
        <f t="shared" si="1"/>
        <v>6040842.4688799996</v>
      </c>
      <c r="Q56" s="3" t="s">
        <v>57</v>
      </c>
      <c r="R56" s="5" t="s">
        <v>58</v>
      </c>
    </row>
    <row r="57" spans="1:18" ht="75" x14ac:dyDescent="0.25">
      <c r="A57" s="2" t="s">
        <v>131</v>
      </c>
      <c r="B57" s="3" t="s">
        <v>59</v>
      </c>
      <c r="C57" s="3" t="s">
        <v>148</v>
      </c>
      <c r="D57" s="3" t="s">
        <v>153</v>
      </c>
      <c r="E57" s="3" t="s">
        <v>22</v>
      </c>
      <c r="F57" s="3" t="s">
        <v>40</v>
      </c>
      <c r="G57" s="3" t="s">
        <v>24</v>
      </c>
      <c r="H57" s="3" t="s">
        <v>32</v>
      </c>
      <c r="I57" s="3" t="s">
        <v>41</v>
      </c>
      <c r="J57" s="4">
        <v>0</v>
      </c>
      <c r="K57" s="4">
        <v>0</v>
      </c>
      <c r="L57" s="4">
        <v>1512000</v>
      </c>
      <c r="M57" s="4">
        <v>1512000</v>
      </c>
      <c r="N57" s="4">
        <v>1500000</v>
      </c>
      <c r="O57" s="4">
        <v>2189868</v>
      </c>
      <c r="P57" s="4">
        <f t="shared" si="1"/>
        <v>3701868</v>
      </c>
      <c r="Q57" s="3" t="s">
        <v>57</v>
      </c>
      <c r="R57" s="5" t="s">
        <v>58</v>
      </c>
    </row>
    <row r="58" spans="1:18" ht="75" x14ac:dyDescent="0.25">
      <c r="A58" s="2" t="s">
        <v>131</v>
      </c>
      <c r="B58" s="3" t="s">
        <v>132</v>
      </c>
      <c r="C58" s="3" t="s">
        <v>148</v>
      </c>
      <c r="D58" s="3" t="s">
        <v>154</v>
      </c>
      <c r="E58" s="3" t="s">
        <v>22</v>
      </c>
      <c r="F58" s="3" t="s">
        <v>40</v>
      </c>
      <c r="G58" s="3" t="s">
        <v>24</v>
      </c>
      <c r="H58" s="3" t="s">
        <v>32</v>
      </c>
      <c r="I58" s="3" t="s">
        <v>41</v>
      </c>
      <c r="J58" s="4">
        <v>0</v>
      </c>
      <c r="K58" s="4">
        <v>1350000</v>
      </c>
      <c r="L58" s="4">
        <v>1319600.568</v>
      </c>
      <c r="M58" s="4">
        <v>1386336.294</v>
      </c>
      <c r="N58" s="4">
        <v>1485000</v>
      </c>
      <c r="O58" s="4">
        <v>1457732.613141</v>
      </c>
      <c r="P58" s="4">
        <f t="shared" si="1"/>
        <v>4194068.907141</v>
      </c>
      <c r="Q58" s="3" t="s">
        <v>57</v>
      </c>
      <c r="R58" s="5" t="s">
        <v>58</v>
      </c>
    </row>
    <row r="59" spans="1:18" ht="90" x14ac:dyDescent="0.25">
      <c r="A59" s="2" t="s">
        <v>131</v>
      </c>
      <c r="B59" s="3" t="s">
        <v>132</v>
      </c>
      <c r="C59" s="3" t="s">
        <v>155</v>
      </c>
      <c r="D59" s="3" t="s">
        <v>156</v>
      </c>
      <c r="E59" s="3" t="s">
        <v>22</v>
      </c>
      <c r="F59" s="3" t="s">
        <v>40</v>
      </c>
      <c r="G59" s="3" t="s">
        <v>24</v>
      </c>
      <c r="H59" s="3" t="s">
        <v>32</v>
      </c>
      <c r="I59" s="3" t="s">
        <v>41</v>
      </c>
      <c r="J59" s="4">
        <v>0</v>
      </c>
      <c r="K59" s="4">
        <v>300000</v>
      </c>
      <c r="L59" s="4">
        <v>420000</v>
      </c>
      <c r="M59" s="4">
        <v>1300000</v>
      </c>
      <c r="N59" s="4">
        <v>0</v>
      </c>
      <c r="O59" s="4">
        <v>500000</v>
      </c>
      <c r="P59" s="4">
        <f t="shared" si="1"/>
        <v>2100000</v>
      </c>
      <c r="Q59" s="3" t="s">
        <v>57</v>
      </c>
      <c r="R59" s="5" t="s">
        <v>58</v>
      </c>
    </row>
    <row r="60" spans="1:18" ht="60" x14ac:dyDescent="0.25">
      <c r="A60" s="2" t="s">
        <v>131</v>
      </c>
      <c r="B60" s="3" t="s">
        <v>132</v>
      </c>
      <c r="C60" s="3" t="s">
        <v>148</v>
      </c>
      <c r="D60" s="3" t="s">
        <v>157</v>
      </c>
      <c r="E60" s="3" t="s">
        <v>22</v>
      </c>
      <c r="F60" s="3" t="s">
        <v>40</v>
      </c>
      <c r="G60" s="3" t="s">
        <v>24</v>
      </c>
      <c r="H60" s="3" t="s">
        <v>32</v>
      </c>
      <c r="I60" s="3" t="s">
        <v>41</v>
      </c>
      <c r="J60" s="4">
        <v>0</v>
      </c>
      <c r="K60" s="4">
        <v>800000</v>
      </c>
      <c r="L60" s="4">
        <v>878786.17200000014</v>
      </c>
      <c r="M60" s="4">
        <v>945000</v>
      </c>
      <c r="N60" s="4">
        <v>840400</v>
      </c>
      <c r="O60" s="4">
        <v>2200000</v>
      </c>
      <c r="P60" s="4">
        <f t="shared" si="1"/>
        <v>3945000</v>
      </c>
      <c r="Q60" s="3" t="s">
        <v>57</v>
      </c>
      <c r="R60" s="5" t="s">
        <v>58</v>
      </c>
    </row>
    <row r="61" spans="1:18" ht="60" x14ac:dyDescent="0.25">
      <c r="A61" s="2" t="s">
        <v>131</v>
      </c>
      <c r="B61" s="3" t="s">
        <v>132</v>
      </c>
      <c r="C61" s="3" t="s">
        <v>148</v>
      </c>
      <c r="D61" s="3" t="s">
        <v>158</v>
      </c>
      <c r="E61" s="3" t="s">
        <v>22</v>
      </c>
      <c r="F61" s="3" t="s">
        <v>40</v>
      </c>
      <c r="G61" s="3" t="s">
        <v>24</v>
      </c>
      <c r="H61" s="3" t="s">
        <v>32</v>
      </c>
      <c r="I61" s="3" t="s">
        <v>41</v>
      </c>
      <c r="J61" s="4">
        <v>0</v>
      </c>
      <c r="K61" s="4">
        <v>891000</v>
      </c>
      <c r="L61" s="4">
        <v>1060970.5296</v>
      </c>
      <c r="M61" s="4">
        <v>1114019.05608</v>
      </c>
      <c r="N61" s="4">
        <v>980100</v>
      </c>
      <c r="O61" s="4">
        <v>2100000</v>
      </c>
      <c r="P61" s="4">
        <f t="shared" si="1"/>
        <v>4105019.05608</v>
      </c>
      <c r="Q61" s="3" t="s">
        <v>57</v>
      </c>
      <c r="R61" s="5" t="s">
        <v>58</v>
      </c>
    </row>
    <row r="62" spans="1:18" ht="60" x14ac:dyDescent="0.25">
      <c r="A62" s="2" t="s">
        <v>131</v>
      </c>
      <c r="B62" s="3" t="s">
        <v>132</v>
      </c>
      <c r="C62" s="3" t="s">
        <v>148</v>
      </c>
      <c r="D62" s="3" t="s">
        <v>159</v>
      </c>
      <c r="E62" s="3" t="s">
        <v>22</v>
      </c>
      <c r="F62" s="3" t="s">
        <v>40</v>
      </c>
      <c r="G62" s="3" t="s">
        <v>24</v>
      </c>
      <c r="H62" s="3" t="s">
        <v>32</v>
      </c>
      <c r="I62" s="3" t="s">
        <v>41</v>
      </c>
      <c r="J62" s="4">
        <v>0</v>
      </c>
      <c r="K62" s="4">
        <v>850000</v>
      </c>
      <c r="L62" s="4">
        <v>707551.20000000007</v>
      </c>
      <c r="M62" s="4">
        <v>742928.76</v>
      </c>
      <c r="N62" s="4">
        <v>742928.76</v>
      </c>
      <c r="O62" s="4">
        <v>781189.59114000003</v>
      </c>
      <c r="P62" s="4">
        <f t="shared" si="1"/>
        <v>2374118.3511399999</v>
      </c>
      <c r="Q62" s="3" t="s">
        <v>57</v>
      </c>
      <c r="R62" s="5" t="s">
        <v>58</v>
      </c>
    </row>
    <row r="63" spans="1:18" ht="60" x14ac:dyDescent="0.25">
      <c r="A63" s="2" t="s">
        <v>131</v>
      </c>
      <c r="B63" s="3" t="s">
        <v>132</v>
      </c>
      <c r="C63" s="3" t="s">
        <v>148</v>
      </c>
      <c r="D63" s="3" t="s">
        <v>160</v>
      </c>
      <c r="E63" s="3" t="s">
        <v>22</v>
      </c>
      <c r="F63" s="3" t="s">
        <v>40</v>
      </c>
      <c r="G63" s="3" t="s">
        <v>24</v>
      </c>
      <c r="H63" s="3" t="s">
        <v>32</v>
      </c>
      <c r="I63" s="3" t="s">
        <v>41</v>
      </c>
      <c r="J63" s="4">
        <v>0</v>
      </c>
      <c r="K63" s="4">
        <v>200000</v>
      </c>
      <c r="L63" s="4">
        <v>395000</v>
      </c>
      <c r="M63" s="4">
        <v>450000</v>
      </c>
      <c r="N63" s="4">
        <v>200000</v>
      </c>
      <c r="O63" s="4">
        <v>400000</v>
      </c>
      <c r="P63" s="4">
        <f t="shared" si="1"/>
        <v>1050000</v>
      </c>
      <c r="Q63" s="3" t="s">
        <v>57</v>
      </c>
      <c r="R63" s="5" t="s">
        <v>58</v>
      </c>
    </row>
    <row r="64" spans="1:18" ht="90" x14ac:dyDescent="0.25">
      <c r="A64" s="2" t="s">
        <v>131</v>
      </c>
      <c r="B64" s="3" t="s">
        <v>161</v>
      </c>
      <c r="C64" s="3" t="s">
        <v>148</v>
      </c>
      <c r="D64" s="3" t="s">
        <v>162</v>
      </c>
      <c r="E64" s="3" t="s">
        <v>22</v>
      </c>
      <c r="F64" s="3" t="s">
        <v>40</v>
      </c>
      <c r="G64" s="3" t="s">
        <v>24</v>
      </c>
      <c r="H64" s="3" t="s">
        <v>32</v>
      </c>
      <c r="I64" s="3" t="s">
        <v>41</v>
      </c>
      <c r="J64" s="4">
        <v>0</v>
      </c>
      <c r="K64" s="4">
        <v>500000</v>
      </c>
      <c r="L64" s="4">
        <v>1535935.43</v>
      </c>
      <c r="M64" s="4">
        <v>2000000</v>
      </c>
      <c r="N64" s="4">
        <v>500500</v>
      </c>
      <c r="O64" s="4">
        <v>2103000</v>
      </c>
      <c r="P64" s="4">
        <f t="shared" si="1"/>
        <v>4603000</v>
      </c>
      <c r="Q64" s="3" t="s">
        <v>57</v>
      </c>
      <c r="R64" s="5" t="s">
        <v>58</v>
      </c>
    </row>
    <row r="65" spans="1:18" ht="75" x14ac:dyDescent="0.25">
      <c r="A65" s="2" t="s">
        <v>131</v>
      </c>
      <c r="B65" s="3" t="s">
        <v>132</v>
      </c>
      <c r="C65" s="3" t="s">
        <v>163</v>
      </c>
      <c r="D65" s="3" t="s">
        <v>164</v>
      </c>
      <c r="E65" s="3" t="s">
        <v>22</v>
      </c>
      <c r="F65" s="3" t="s">
        <v>40</v>
      </c>
      <c r="G65" s="3" t="s">
        <v>24</v>
      </c>
      <c r="H65" s="3" t="s">
        <v>32</v>
      </c>
      <c r="I65" s="3" t="s">
        <v>41</v>
      </c>
      <c r="J65" s="4">
        <v>0</v>
      </c>
      <c r="K65" s="4">
        <v>200000</v>
      </c>
      <c r="L65" s="4">
        <v>237580.2</v>
      </c>
      <c r="M65" s="4">
        <v>300000</v>
      </c>
      <c r="N65" s="4">
        <v>200000</v>
      </c>
      <c r="O65" s="4">
        <v>315450</v>
      </c>
      <c r="P65" s="4">
        <f t="shared" si="1"/>
        <v>815450</v>
      </c>
      <c r="Q65" s="3" t="s">
        <v>57</v>
      </c>
      <c r="R65" s="5" t="s">
        <v>58</v>
      </c>
    </row>
    <row r="66" spans="1:18" ht="60" x14ac:dyDescent="0.25">
      <c r="A66" s="2" t="s">
        <v>131</v>
      </c>
      <c r="B66" s="3" t="s">
        <v>132</v>
      </c>
      <c r="C66" s="3" t="s">
        <v>148</v>
      </c>
      <c r="D66" s="3" t="s">
        <v>165</v>
      </c>
      <c r="E66" s="3" t="s">
        <v>22</v>
      </c>
      <c r="F66" s="3" t="s">
        <v>40</v>
      </c>
      <c r="G66" s="3" t="s">
        <v>24</v>
      </c>
      <c r="H66" s="3" t="s">
        <v>32</v>
      </c>
      <c r="I66" s="3" t="s">
        <v>41</v>
      </c>
      <c r="J66" s="4">
        <v>0</v>
      </c>
      <c r="K66" s="4">
        <v>0</v>
      </c>
      <c r="L66" s="4">
        <v>367200</v>
      </c>
      <c r="M66" s="4">
        <v>385560</v>
      </c>
      <c r="N66" s="4">
        <v>374000</v>
      </c>
      <c r="O66" s="4">
        <v>385560</v>
      </c>
      <c r="P66" s="4">
        <f t="shared" ref="P66:P93" si="2">SUM(J66,K66,M66,O66)</f>
        <v>771120</v>
      </c>
      <c r="Q66" s="3" t="s">
        <v>57</v>
      </c>
      <c r="R66" s="5" t="s">
        <v>58</v>
      </c>
    </row>
    <row r="67" spans="1:18" ht="60" x14ac:dyDescent="0.25">
      <c r="A67" s="2" t="s">
        <v>74</v>
      </c>
      <c r="B67" s="3" t="s">
        <v>75</v>
      </c>
      <c r="C67" s="3" t="s">
        <v>85</v>
      </c>
      <c r="D67" s="3" t="s">
        <v>166</v>
      </c>
      <c r="E67" s="3" t="s">
        <v>25</v>
      </c>
      <c r="F67" s="3" t="s">
        <v>120</v>
      </c>
      <c r="G67" s="3" t="s">
        <v>78</v>
      </c>
      <c r="H67" s="3" t="s">
        <v>25</v>
      </c>
      <c r="I67" s="3" t="s">
        <v>79</v>
      </c>
      <c r="J67" s="4">
        <v>0</v>
      </c>
      <c r="K67" s="4">
        <v>0</v>
      </c>
      <c r="L67" s="4">
        <v>13948268.972222222</v>
      </c>
      <c r="M67" s="4">
        <v>13948268.972222222</v>
      </c>
      <c r="N67" s="4">
        <v>13948268.972222222</v>
      </c>
      <c r="O67" s="4">
        <v>13948268.972222222</v>
      </c>
      <c r="P67" s="4">
        <f t="shared" si="2"/>
        <v>27896537.944444444</v>
      </c>
      <c r="Q67" s="3" t="s">
        <v>57</v>
      </c>
      <c r="R67" s="5" t="s">
        <v>44</v>
      </c>
    </row>
    <row r="68" spans="1:18" ht="75" x14ac:dyDescent="0.25">
      <c r="A68" s="2" t="s">
        <v>74</v>
      </c>
      <c r="B68" s="3" t="s">
        <v>75</v>
      </c>
      <c r="C68" s="3" t="s">
        <v>85</v>
      </c>
      <c r="D68" s="3" t="s">
        <v>86</v>
      </c>
      <c r="E68" s="3" t="s">
        <v>25</v>
      </c>
      <c r="F68" s="3" t="s">
        <v>120</v>
      </c>
      <c r="G68" s="3" t="s">
        <v>78</v>
      </c>
      <c r="H68" s="3" t="s">
        <v>25</v>
      </c>
      <c r="I68" s="3" t="s">
        <v>79</v>
      </c>
      <c r="J68" s="4">
        <v>0</v>
      </c>
      <c r="K68" s="4">
        <v>0</v>
      </c>
      <c r="L68" s="4">
        <v>670000</v>
      </c>
      <c r="M68" s="4">
        <v>670000</v>
      </c>
      <c r="N68" s="4">
        <v>0</v>
      </c>
      <c r="O68" s="4">
        <v>0</v>
      </c>
      <c r="P68" s="4">
        <f t="shared" si="2"/>
        <v>670000</v>
      </c>
      <c r="Q68" s="3" t="s">
        <v>57</v>
      </c>
      <c r="R68" s="5" t="s">
        <v>58</v>
      </c>
    </row>
    <row r="69" spans="1:18" ht="75" x14ac:dyDescent="0.25">
      <c r="A69" s="2" t="s">
        <v>74</v>
      </c>
      <c r="B69" s="3" t="s">
        <v>75</v>
      </c>
      <c r="C69" s="3" t="s">
        <v>85</v>
      </c>
      <c r="D69" s="3" t="s">
        <v>86</v>
      </c>
      <c r="E69" s="3" t="s">
        <v>25</v>
      </c>
      <c r="F69" s="3" t="s">
        <v>120</v>
      </c>
      <c r="G69" s="3" t="s">
        <v>78</v>
      </c>
      <c r="H69" s="3" t="s">
        <v>25</v>
      </c>
      <c r="I69" s="3" t="s">
        <v>79</v>
      </c>
      <c r="J69" s="4">
        <v>0</v>
      </c>
      <c r="K69" s="4">
        <v>0</v>
      </c>
      <c r="L69" s="4">
        <v>13278268.9722222</v>
      </c>
      <c r="M69" s="4">
        <v>13278268.9722222</v>
      </c>
      <c r="N69" s="4">
        <v>13948268.972222222</v>
      </c>
      <c r="O69" s="4">
        <v>13948268.972222222</v>
      </c>
      <c r="P69" s="4">
        <f t="shared" si="2"/>
        <v>27226537.944444422</v>
      </c>
      <c r="Q69" s="3" t="s">
        <v>57</v>
      </c>
      <c r="R69" s="5" t="s">
        <v>44</v>
      </c>
    </row>
    <row r="70" spans="1:18" ht="60" x14ac:dyDescent="0.25">
      <c r="A70" s="2" t="s">
        <v>74</v>
      </c>
      <c r="B70" s="3" t="s">
        <v>75</v>
      </c>
      <c r="C70" s="3" t="s">
        <v>85</v>
      </c>
      <c r="D70" s="3" t="s">
        <v>88</v>
      </c>
      <c r="E70" s="3" t="s">
        <v>25</v>
      </c>
      <c r="F70" s="3" t="s">
        <v>123</v>
      </c>
      <c r="G70" s="3" t="s">
        <v>78</v>
      </c>
      <c r="H70" s="3" t="s">
        <v>25</v>
      </c>
      <c r="I70" s="3" t="s">
        <v>79</v>
      </c>
      <c r="J70" s="4">
        <v>0</v>
      </c>
      <c r="K70" s="4">
        <v>0</v>
      </c>
      <c r="L70" s="4">
        <v>670000</v>
      </c>
      <c r="M70" s="4">
        <v>1300000</v>
      </c>
      <c r="N70" s="4">
        <v>0</v>
      </c>
      <c r="O70" s="4">
        <v>250000</v>
      </c>
      <c r="P70" s="4">
        <f t="shared" si="2"/>
        <v>1550000</v>
      </c>
      <c r="Q70" s="3" t="s">
        <v>57</v>
      </c>
      <c r="R70" s="5" t="s">
        <v>58</v>
      </c>
    </row>
    <row r="71" spans="1:18" ht="60" x14ac:dyDescent="0.25">
      <c r="A71" s="2" t="s">
        <v>74</v>
      </c>
      <c r="B71" s="3" t="s">
        <v>75</v>
      </c>
      <c r="C71" s="3" t="s">
        <v>85</v>
      </c>
      <c r="D71" s="3" t="s">
        <v>88</v>
      </c>
      <c r="E71" s="3" t="s">
        <v>25</v>
      </c>
      <c r="F71" s="3" t="s">
        <v>123</v>
      </c>
      <c r="G71" s="3" t="s">
        <v>78</v>
      </c>
      <c r="H71" s="3" t="s">
        <v>25</v>
      </c>
      <c r="I71" s="3" t="s">
        <v>79</v>
      </c>
      <c r="J71" s="4">
        <v>0</v>
      </c>
      <c r="K71" s="4">
        <v>3602522.4</v>
      </c>
      <c r="L71" s="4">
        <v>2932522.4</v>
      </c>
      <c r="M71" s="4">
        <v>2932522.4</v>
      </c>
      <c r="N71" s="4">
        <v>3602522.4</v>
      </c>
      <c r="O71" s="4">
        <v>3602522.4</v>
      </c>
      <c r="P71" s="4">
        <f t="shared" si="2"/>
        <v>10137567.199999999</v>
      </c>
      <c r="Q71" s="3" t="s">
        <v>57</v>
      </c>
      <c r="R71" s="5" t="s">
        <v>44</v>
      </c>
    </row>
    <row r="72" spans="1:18" ht="75" x14ac:dyDescent="0.25">
      <c r="A72" s="2" t="s">
        <v>74</v>
      </c>
      <c r="B72" s="3" t="s">
        <v>75</v>
      </c>
      <c r="C72" s="3" t="s">
        <v>85</v>
      </c>
      <c r="D72" s="3" t="s">
        <v>89</v>
      </c>
      <c r="E72" s="3" t="s">
        <v>25</v>
      </c>
      <c r="F72" s="3" t="s">
        <v>125</v>
      </c>
      <c r="G72" s="3" t="s">
        <v>78</v>
      </c>
      <c r="H72" s="3" t="s">
        <v>25</v>
      </c>
      <c r="I72" s="3" t="s">
        <v>79</v>
      </c>
      <c r="J72" s="4">
        <v>0</v>
      </c>
      <c r="K72" s="4">
        <v>0</v>
      </c>
      <c r="L72" s="4">
        <v>670000</v>
      </c>
      <c r="M72" s="4">
        <v>1000000</v>
      </c>
      <c r="N72" s="4">
        <v>0</v>
      </c>
      <c r="O72" s="4">
        <v>0</v>
      </c>
      <c r="P72" s="4">
        <f t="shared" si="2"/>
        <v>1000000</v>
      </c>
      <c r="Q72" s="3" t="s">
        <v>57</v>
      </c>
      <c r="R72" s="5" t="s">
        <v>58</v>
      </c>
    </row>
    <row r="73" spans="1:18" ht="75" x14ac:dyDescent="0.25">
      <c r="A73" s="2" t="s">
        <v>74</v>
      </c>
      <c r="B73" s="3" t="s">
        <v>75</v>
      </c>
      <c r="C73" s="3" t="s">
        <v>85</v>
      </c>
      <c r="D73" s="3" t="s">
        <v>89</v>
      </c>
      <c r="E73" s="3" t="s">
        <v>25</v>
      </c>
      <c r="F73" s="3" t="s">
        <v>125</v>
      </c>
      <c r="G73" s="3" t="s">
        <v>78</v>
      </c>
      <c r="H73" s="3" t="s">
        <v>25</v>
      </c>
      <c r="I73" s="3" t="s">
        <v>79</v>
      </c>
      <c r="J73" s="4">
        <v>0</v>
      </c>
      <c r="K73" s="4">
        <v>20414293.600000001</v>
      </c>
      <c r="L73" s="4">
        <v>19744293.600000001</v>
      </c>
      <c r="M73" s="4">
        <v>18444293.600000001</v>
      </c>
      <c r="N73" s="4">
        <v>20414293.600000001</v>
      </c>
      <c r="O73" s="4">
        <v>20414293.600000001</v>
      </c>
      <c r="P73" s="4">
        <f t="shared" si="2"/>
        <v>59272880.800000004</v>
      </c>
      <c r="Q73" s="3" t="s">
        <v>57</v>
      </c>
      <c r="R73" s="5" t="s">
        <v>44</v>
      </c>
    </row>
    <row r="74" spans="1:18" ht="60" x14ac:dyDescent="0.25">
      <c r="A74" s="2" t="s">
        <v>74</v>
      </c>
      <c r="B74" s="3" t="s">
        <v>75</v>
      </c>
      <c r="C74" s="3" t="s">
        <v>167</v>
      </c>
      <c r="D74" s="3" t="s">
        <v>168</v>
      </c>
      <c r="E74" s="3" t="s">
        <v>25</v>
      </c>
      <c r="F74" s="3" t="s">
        <v>44</v>
      </c>
      <c r="G74" s="3" t="s">
        <v>78</v>
      </c>
      <c r="H74" s="3" t="s">
        <v>25</v>
      </c>
      <c r="I74" s="3" t="s">
        <v>79</v>
      </c>
      <c r="J74" s="4">
        <v>0</v>
      </c>
      <c r="K74" s="4">
        <v>1500000</v>
      </c>
      <c r="L74" s="4">
        <v>1500000</v>
      </c>
      <c r="M74" s="4">
        <v>1500000</v>
      </c>
      <c r="N74" s="4">
        <v>1500000</v>
      </c>
      <c r="O74" s="4">
        <v>1500000</v>
      </c>
      <c r="P74" s="4">
        <f t="shared" si="2"/>
        <v>4500000</v>
      </c>
      <c r="Q74" s="3" t="s">
        <v>57</v>
      </c>
      <c r="R74" s="5" t="s">
        <v>44</v>
      </c>
    </row>
    <row r="75" spans="1:18" ht="135" x14ac:dyDescent="0.25">
      <c r="A75" s="2" t="s">
        <v>74</v>
      </c>
      <c r="B75" s="3" t="s">
        <v>75</v>
      </c>
      <c r="C75" s="3" t="s">
        <v>169</v>
      </c>
      <c r="D75" s="3" t="s">
        <v>170</v>
      </c>
      <c r="E75" s="3" t="s">
        <v>25</v>
      </c>
      <c r="F75" s="3" t="s">
        <v>48</v>
      </c>
      <c r="G75" s="3" t="s">
        <v>78</v>
      </c>
      <c r="H75" s="3" t="s">
        <v>25</v>
      </c>
      <c r="I75" s="3" t="s">
        <v>79</v>
      </c>
      <c r="J75" s="4">
        <v>0</v>
      </c>
      <c r="K75" s="4">
        <v>196916738.43866667</v>
      </c>
      <c r="L75" s="4">
        <v>196916738.43866667</v>
      </c>
      <c r="M75" s="4">
        <v>196916738.43866667</v>
      </c>
      <c r="N75" s="4">
        <v>196916738.43866667</v>
      </c>
      <c r="O75" s="4">
        <v>196916738.43866667</v>
      </c>
      <c r="P75" s="4">
        <f t="shared" si="2"/>
        <v>590750215.31599998</v>
      </c>
      <c r="Q75" s="3" t="s">
        <v>57</v>
      </c>
      <c r="R75" s="5" t="s">
        <v>44</v>
      </c>
    </row>
    <row r="76" spans="1:18" ht="60" x14ac:dyDescent="0.25">
      <c r="A76" s="2" t="s">
        <v>74</v>
      </c>
      <c r="B76" s="3" t="s">
        <v>75</v>
      </c>
      <c r="C76" s="3" t="s">
        <v>171</v>
      </c>
      <c r="D76" s="3" t="s">
        <v>172</v>
      </c>
      <c r="E76" s="3" t="s">
        <v>22</v>
      </c>
      <c r="F76" s="3" t="s">
        <v>173</v>
      </c>
      <c r="G76" s="3" t="s">
        <v>78</v>
      </c>
      <c r="H76" s="3" t="s">
        <v>25</v>
      </c>
      <c r="I76" s="3" t="s">
        <v>79</v>
      </c>
      <c r="J76" s="4">
        <v>0</v>
      </c>
      <c r="K76" s="4">
        <v>20497153.008000001</v>
      </c>
      <c r="L76" s="4">
        <v>20497153.008000001</v>
      </c>
      <c r="M76" s="4">
        <v>20497153.008000001</v>
      </c>
      <c r="N76" s="4">
        <v>20497153.008000001</v>
      </c>
      <c r="O76" s="4">
        <v>20497153.008000001</v>
      </c>
      <c r="P76" s="4">
        <f t="shared" si="2"/>
        <v>61491459.024000004</v>
      </c>
      <c r="Q76" s="3" t="s">
        <v>57</v>
      </c>
      <c r="R76" s="5" t="s">
        <v>44</v>
      </c>
    </row>
    <row r="77" spans="1:18" ht="150" x14ac:dyDescent="0.25">
      <c r="A77" s="2" t="s">
        <v>90</v>
      </c>
      <c r="B77" s="3" t="s">
        <v>174</v>
      </c>
      <c r="C77" s="3" t="s">
        <v>175</v>
      </c>
      <c r="D77" s="3" t="s">
        <v>176</v>
      </c>
      <c r="E77" s="3" t="s">
        <v>22</v>
      </c>
      <c r="F77" s="3" t="s">
        <v>94</v>
      </c>
      <c r="G77" s="3" t="s">
        <v>95</v>
      </c>
      <c r="H77" s="3" t="s">
        <v>44</v>
      </c>
      <c r="I77" s="3" t="s">
        <v>177</v>
      </c>
      <c r="J77" s="4">
        <v>0</v>
      </c>
      <c r="K77" s="4">
        <v>100000</v>
      </c>
      <c r="L77" s="4">
        <v>100000</v>
      </c>
      <c r="M77" s="4">
        <v>100000</v>
      </c>
      <c r="N77" s="4">
        <v>100000</v>
      </c>
      <c r="O77" s="4">
        <v>100000</v>
      </c>
      <c r="P77" s="4">
        <f t="shared" si="2"/>
        <v>300000</v>
      </c>
      <c r="Q77" s="3" t="s">
        <v>57</v>
      </c>
      <c r="R77" s="5" t="s">
        <v>44</v>
      </c>
    </row>
    <row r="78" spans="1:18" ht="150" x14ac:dyDescent="0.25">
      <c r="A78" s="2" t="s">
        <v>90</v>
      </c>
      <c r="B78" s="3" t="s">
        <v>174</v>
      </c>
      <c r="C78" s="3" t="s">
        <v>178</v>
      </c>
      <c r="D78" s="3" t="s">
        <v>179</v>
      </c>
      <c r="E78" s="3" t="s">
        <v>22</v>
      </c>
      <c r="F78" s="3" t="s">
        <v>94</v>
      </c>
      <c r="G78" s="3" t="s">
        <v>95</v>
      </c>
      <c r="H78" s="3" t="s">
        <v>44</v>
      </c>
      <c r="I78" s="3" t="s">
        <v>177</v>
      </c>
      <c r="J78" s="4">
        <v>0</v>
      </c>
      <c r="K78" s="4">
        <v>500000</v>
      </c>
      <c r="L78" s="4">
        <v>500000</v>
      </c>
      <c r="M78" s="4">
        <v>500000</v>
      </c>
      <c r="N78" s="4">
        <v>500000</v>
      </c>
      <c r="O78" s="4">
        <v>500000</v>
      </c>
      <c r="P78" s="4">
        <f t="shared" si="2"/>
        <v>1500000</v>
      </c>
      <c r="Q78" s="3" t="s">
        <v>57</v>
      </c>
      <c r="R78" s="5" t="s">
        <v>44</v>
      </c>
    </row>
    <row r="79" spans="1:18" ht="150" x14ac:dyDescent="0.25">
      <c r="A79" s="2" t="s">
        <v>90</v>
      </c>
      <c r="B79" s="3" t="s">
        <v>174</v>
      </c>
      <c r="C79" s="3" t="s">
        <v>180</v>
      </c>
      <c r="D79" s="3" t="s">
        <v>181</v>
      </c>
      <c r="E79" s="3" t="s">
        <v>22</v>
      </c>
      <c r="F79" s="3" t="s">
        <v>94</v>
      </c>
      <c r="G79" s="3" t="s">
        <v>95</v>
      </c>
      <c r="H79" s="3" t="s">
        <v>44</v>
      </c>
      <c r="I79" s="3" t="s">
        <v>177</v>
      </c>
      <c r="J79" s="4">
        <v>0</v>
      </c>
      <c r="K79" s="4">
        <v>391950</v>
      </c>
      <c r="L79" s="4">
        <v>391950</v>
      </c>
      <c r="M79" s="4">
        <v>391950</v>
      </c>
      <c r="N79" s="4">
        <v>391950</v>
      </c>
      <c r="O79" s="4">
        <v>391950</v>
      </c>
      <c r="P79" s="4">
        <f t="shared" si="2"/>
        <v>1175850</v>
      </c>
      <c r="Q79" s="3" t="s">
        <v>57</v>
      </c>
      <c r="R79" s="5" t="s">
        <v>44</v>
      </c>
    </row>
    <row r="80" spans="1:18" ht="150" x14ac:dyDescent="0.25">
      <c r="A80" s="2" t="s">
        <v>90</v>
      </c>
      <c r="B80" s="3" t="s">
        <v>91</v>
      </c>
      <c r="C80" s="3" t="s">
        <v>182</v>
      </c>
      <c r="D80" s="3" t="s">
        <v>93</v>
      </c>
      <c r="E80" s="3" t="s">
        <v>22</v>
      </c>
      <c r="F80" s="3" t="s">
        <v>94</v>
      </c>
      <c r="G80" s="3" t="s">
        <v>95</v>
      </c>
      <c r="H80" s="3" t="s">
        <v>25</v>
      </c>
      <c r="I80" s="3" t="s">
        <v>26</v>
      </c>
      <c r="J80" s="4">
        <v>0</v>
      </c>
      <c r="K80" s="4">
        <v>0</v>
      </c>
      <c r="L80" s="4">
        <v>1150000</v>
      </c>
      <c r="M80" s="4">
        <v>1150000</v>
      </c>
      <c r="N80" s="4">
        <v>150000</v>
      </c>
      <c r="O80" s="4">
        <v>150000</v>
      </c>
      <c r="P80" s="4">
        <f t="shared" si="2"/>
        <v>1300000</v>
      </c>
      <c r="Q80" s="3" t="s">
        <v>57</v>
      </c>
      <c r="R80" s="5" t="s">
        <v>58</v>
      </c>
    </row>
    <row r="81" spans="1:18" ht="150" x14ac:dyDescent="0.25">
      <c r="A81" s="2" t="s">
        <v>96</v>
      </c>
      <c r="B81" s="3" t="s">
        <v>91</v>
      </c>
      <c r="C81" s="3" t="s">
        <v>183</v>
      </c>
      <c r="D81" s="3" t="s">
        <v>98</v>
      </c>
      <c r="E81" s="3" t="s">
        <v>22</v>
      </c>
      <c r="F81" s="3" t="s">
        <v>94</v>
      </c>
      <c r="G81" s="3" t="s">
        <v>95</v>
      </c>
      <c r="H81" s="3" t="s">
        <v>44</v>
      </c>
      <c r="I81" s="3" t="s">
        <v>184</v>
      </c>
      <c r="J81" s="4">
        <v>0</v>
      </c>
      <c r="K81" s="4">
        <v>200000</v>
      </c>
      <c r="L81" s="4">
        <v>0</v>
      </c>
      <c r="M81" s="4">
        <v>0</v>
      </c>
      <c r="N81" s="4">
        <v>0</v>
      </c>
      <c r="O81" s="4">
        <v>1350000</v>
      </c>
      <c r="P81" s="4">
        <f t="shared" si="2"/>
        <v>1550000</v>
      </c>
      <c r="Q81" s="3" t="s">
        <v>57</v>
      </c>
      <c r="R81" s="5" t="s">
        <v>58</v>
      </c>
    </row>
    <row r="82" spans="1:18" ht="105" x14ac:dyDescent="0.25">
      <c r="A82" s="2" t="s">
        <v>90</v>
      </c>
      <c r="B82" s="3" t="s">
        <v>185</v>
      </c>
      <c r="C82" s="3" t="s">
        <v>186</v>
      </c>
      <c r="D82" s="3" t="s">
        <v>187</v>
      </c>
      <c r="E82" s="3" t="s">
        <v>22</v>
      </c>
      <c r="F82" s="3" t="s">
        <v>40</v>
      </c>
      <c r="G82" s="3" t="s">
        <v>95</v>
      </c>
      <c r="H82" s="3" t="s">
        <v>44</v>
      </c>
      <c r="I82" s="3" t="s">
        <v>184</v>
      </c>
      <c r="J82" s="4">
        <v>0</v>
      </c>
      <c r="K82" s="4">
        <v>0</v>
      </c>
      <c r="L82" s="4">
        <v>2218725.6</v>
      </c>
      <c r="M82" s="4">
        <v>5181667.6500000004</v>
      </c>
      <c r="N82" s="4">
        <v>600000</v>
      </c>
      <c r="O82" s="4">
        <v>600000</v>
      </c>
      <c r="P82" s="4">
        <f t="shared" si="2"/>
        <v>5781667.6500000004</v>
      </c>
      <c r="Q82" s="3" t="s">
        <v>57</v>
      </c>
      <c r="R82" s="5" t="s">
        <v>58</v>
      </c>
    </row>
    <row r="83" spans="1:18" ht="150" x14ac:dyDescent="0.25">
      <c r="A83" s="2" t="s">
        <v>96</v>
      </c>
      <c r="B83" s="3" t="s">
        <v>91</v>
      </c>
      <c r="C83" s="3" t="s">
        <v>97</v>
      </c>
      <c r="D83" s="3" t="s">
        <v>98</v>
      </c>
      <c r="E83" s="3" t="s">
        <v>22</v>
      </c>
      <c r="F83" s="3" t="s">
        <v>94</v>
      </c>
      <c r="G83" s="3" t="s">
        <v>95</v>
      </c>
      <c r="H83" s="3" t="s">
        <v>44</v>
      </c>
      <c r="I83" s="3" t="s">
        <v>188</v>
      </c>
      <c r="J83" s="4">
        <v>0</v>
      </c>
      <c r="K83" s="4">
        <v>469003.2366666696</v>
      </c>
      <c r="L83" s="4">
        <v>385620.26666666986</v>
      </c>
      <c r="M83" s="4">
        <v>385620.26666666986</v>
      </c>
      <c r="N83" s="4">
        <v>497509.36666666996</v>
      </c>
      <c r="O83" s="4">
        <v>497509.36666666996</v>
      </c>
      <c r="P83" s="4">
        <f t="shared" si="2"/>
        <v>1352132.8700000094</v>
      </c>
      <c r="Q83" s="3" t="s">
        <v>57</v>
      </c>
      <c r="R83" s="5" t="s">
        <v>44</v>
      </c>
    </row>
    <row r="84" spans="1:18" ht="105" x14ac:dyDescent="0.25">
      <c r="A84" s="2" t="s">
        <v>18</v>
      </c>
      <c r="B84" s="3" t="s">
        <v>19</v>
      </c>
      <c r="C84" s="3" t="s">
        <v>189</v>
      </c>
      <c r="D84" s="3" t="s">
        <v>190</v>
      </c>
      <c r="E84" s="3" t="s">
        <v>22</v>
      </c>
      <c r="F84" s="3" t="s">
        <v>40</v>
      </c>
      <c r="G84" s="3" t="s">
        <v>78</v>
      </c>
      <c r="H84" s="3" t="s">
        <v>136</v>
      </c>
      <c r="I84" s="3" t="s">
        <v>41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200437.56</v>
      </c>
      <c r="P84" s="4">
        <f t="shared" si="2"/>
        <v>200437.56</v>
      </c>
      <c r="Q84" s="3" t="s">
        <v>57</v>
      </c>
      <c r="R84" s="5" t="s">
        <v>58</v>
      </c>
    </row>
    <row r="85" spans="1:18" ht="60" x14ac:dyDescent="0.25">
      <c r="A85" s="2" t="s">
        <v>101</v>
      </c>
      <c r="B85" s="3" t="s">
        <v>102</v>
      </c>
      <c r="C85" s="3" t="s">
        <v>191</v>
      </c>
      <c r="D85" s="3" t="s">
        <v>104</v>
      </c>
      <c r="E85" s="3" t="s">
        <v>25</v>
      </c>
      <c r="F85" s="3" t="s">
        <v>192</v>
      </c>
      <c r="G85" s="3" t="s">
        <v>78</v>
      </c>
      <c r="H85" s="3" t="s">
        <v>25</v>
      </c>
      <c r="I85" s="3" t="s">
        <v>79</v>
      </c>
      <c r="J85" s="4">
        <v>0</v>
      </c>
      <c r="K85" s="4">
        <v>1000000</v>
      </c>
      <c r="L85" s="4">
        <v>1000000</v>
      </c>
      <c r="M85" s="4">
        <v>1000000</v>
      </c>
      <c r="N85" s="4">
        <v>1000000</v>
      </c>
      <c r="O85" s="4">
        <v>1000000</v>
      </c>
      <c r="P85" s="4">
        <f t="shared" si="2"/>
        <v>3000000</v>
      </c>
      <c r="Q85" s="3" t="s">
        <v>57</v>
      </c>
      <c r="R85" s="5" t="s">
        <v>44</v>
      </c>
    </row>
    <row r="86" spans="1:18" ht="75" x14ac:dyDescent="0.25">
      <c r="A86" s="2" t="s">
        <v>101</v>
      </c>
      <c r="B86" s="3" t="s">
        <v>102</v>
      </c>
      <c r="C86" s="3" t="s">
        <v>193</v>
      </c>
      <c r="D86" s="3" t="s">
        <v>194</v>
      </c>
      <c r="E86" s="3" t="s">
        <v>22</v>
      </c>
      <c r="F86" s="3" t="s">
        <v>40</v>
      </c>
      <c r="G86" s="3" t="s">
        <v>78</v>
      </c>
      <c r="H86" s="3" t="s">
        <v>32</v>
      </c>
      <c r="I86" s="3" t="s">
        <v>41</v>
      </c>
      <c r="J86" s="4">
        <v>0</v>
      </c>
      <c r="K86" s="4">
        <v>0</v>
      </c>
      <c r="L86" s="4">
        <v>0</v>
      </c>
      <c r="M86" s="4">
        <v>1000000</v>
      </c>
      <c r="N86" s="4">
        <v>0</v>
      </c>
      <c r="O86" s="4">
        <v>400000</v>
      </c>
      <c r="P86" s="4">
        <f t="shared" si="2"/>
        <v>1400000</v>
      </c>
      <c r="Q86" s="3" t="s">
        <v>57</v>
      </c>
      <c r="R86" s="5" t="s">
        <v>58</v>
      </c>
    </row>
    <row r="87" spans="1:18" ht="135" x14ac:dyDescent="0.25">
      <c r="A87" s="2" t="s">
        <v>108</v>
      </c>
      <c r="B87" s="3" t="s">
        <v>109</v>
      </c>
      <c r="C87" s="3" t="s">
        <v>195</v>
      </c>
      <c r="D87" s="3" t="s">
        <v>196</v>
      </c>
      <c r="E87" s="3" t="s">
        <v>22</v>
      </c>
      <c r="F87" s="3" t="s">
        <v>40</v>
      </c>
      <c r="G87" s="3" t="s">
        <v>95</v>
      </c>
      <c r="H87" s="3" t="s">
        <v>32</v>
      </c>
      <c r="I87" s="3" t="s">
        <v>41</v>
      </c>
      <c r="J87" s="4">
        <v>0</v>
      </c>
      <c r="K87" s="4">
        <v>165000</v>
      </c>
      <c r="L87" s="4">
        <v>175813.2</v>
      </c>
      <c r="M87" s="4">
        <v>175813.2</v>
      </c>
      <c r="N87" s="4">
        <v>165000</v>
      </c>
      <c r="O87" s="4">
        <v>184867.58</v>
      </c>
      <c r="P87" s="4">
        <f t="shared" si="2"/>
        <v>525680.78</v>
      </c>
      <c r="Q87" s="3" t="s">
        <v>57</v>
      </c>
      <c r="R87" s="5" t="s">
        <v>58</v>
      </c>
    </row>
    <row r="88" spans="1:18" ht="120" x14ac:dyDescent="0.25">
      <c r="A88" s="2" t="s">
        <v>108</v>
      </c>
      <c r="B88" s="3" t="s">
        <v>109</v>
      </c>
      <c r="C88" s="3" t="s">
        <v>197</v>
      </c>
      <c r="D88" s="3" t="s">
        <v>198</v>
      </c>
      <c r="E88" s="3" t="s">
        <v>22</v>
      </c>
      <c r="F88" s="3" t="s">
        <v>40</v>
      </c>
      <c r="G88" s="3" t="s">
        <v>95</v>
      </c>
      <c r="H88" s="3" t="s">
        <v>32</v>
      </c>
      <c r="I88" s="3" t="s">
        <v>199</v>
      </c>
      <c r="J88" s="4">
        <v>0</v>
      </c>
      <c r="K88" s="4">
        <v>0</v>
      </c>
      <c r="L88" s="4">
        <v>50000</v>
      </c>
      <c r="M88" s="4">
        <v>100000</v>
      </c>
      <c r="N88" s="4">
        <v>50000</v>
      </c>
      <c r="O88" s="4">
        <v>75000</v>
      </c>
      <c r="P88" s="4">
        <f t="shared" si="2"/>
        <v>175000</v>
      </c>
      <c r="Q88" s="3" t="s">
        <v>57</v>
      </c>
      <c r="R88" s="5" t="s">
        <v>58</v>
      </c>
    </row>
    <row r="89" spans="1:18" ht="120" x14ac:dyDescent="0.25">
      <c r="A89" s="2" t="s">
        <v>113</v>
      </c>
      <c r="B89" s="3" t="s">
        <v>200</v>
      </c>
      <c r="C89" s="3" t="s">
        <v>201</v>
      </c>
      <c r="D89" s="3" t="s">
        <v>202</v>
      </c>
      <c r="E89" s="3" t="s">
        <v>22</v>
      </c>
      <c r="F89" s="3" t="s">
        <v>40</v>
      </c>
      <c r="G89" s="3" t="s">
        <v>95</v>
      </c>
      <c r="H89" s="3" t="s">
        <v>32</v>
      </c>
      <c r="I89" s="3" t="s">
        <v>41</v>
      </c>
      <c r="J89" s="4">
        <v>0</v>
      </c>
      <c r="K89" s="4">
        <v>0</v>
      </c>
      <c r="L89" s="4">
        <v>300000</v>
      </c>
      <c r="M89" s="4">
        <v>300000</v>
      </c>
      <c r="N89" s="4">
        <v>0</v>
      </c>
      <c r="O89" s="4">
        <v>0</v>
      </c>
      <c r="P89" s="4">
        <f t="shared" si="2"/>
        <v>300000</v>
      </c>
      <c r="Q89" s="3" t="s">
        <v>57</v>
      </c>
      <c r="R89" s="5" t="s">
        <v>58</v>
      </c>
    </row>
    <row r="90" spans="1:18" ht="135" x14ac:dyDescent="0.25">
      <c r="A90" s="2" t="s">
        <v>113</v>
      </c>
      <c r="B90" s="3" t="s">
        <v>114</v>
      </c>
      <c r="C90" s="3" t="s">
        <v>203</v>
      </c>
      <c r="D90" s="3" t="s">
        <v>204</v>
      </c>
      <c r="E90" s="3" t="s">
        <v>22</v>
      </c>
      <c r="F90" s="3" t="s">
        <v>40</v>
      </c>
      <c r="G90" s="3" t="s">
        <v>95</v>
      </c>
      <c r="H90" s="3" t="s">
        <v>32</v>
      </c>
      <c r="I90" s="3" t="s">
        <v>41</v>
      </c>
      <c r="J90" s="4">
        <v>0</v>
      </c>
      <c r="K90" s="4">
        <v>650000</v>
      </c>
      <c r="L90" s="4">
        <v>1043646.7200000001</v>
      </c>
      <c r="M90" s="4">
        <v>1043646.7200000001</v>
      </c>
      <c r="N90" s="4">
        <v>715000</v>
      </c>
      <c r="O90" s="4">
        <v>750000</v>
      </c>
      <c r="P90" s="4">
        <f t="shared" si="2"/>
        <v>2443646.7200000002</v>
      </c>
      <c r="Q90" s="3" t="s">
        <v>57</v>
      </c>
      <c r="R90" s="5" t="s">
        <v>58</v>
      </c>
    </row>
    <row r="91" spans="1:18" ht="135" x14ac:dyDescent="0.25">
      <c r="A91" s="2" t="s">
        <v>113</v>
      </c>
      <c r="B91" s="3" t="s">
        <v>114</v>
      </c>
      <c r="C91" s="3" t="s">
        <v>205</v>
      </c>
      <c r="D91" s="3" t="s">
        <v>206</v>
      </c>
      <c r="E91" s="3" t="s">
        <v>22</v>
      </c>
      <c r="F91" s="3" t="s">
        <v>40</v>
      </c>
      <c r="G91" s="3" t="s">
        <v>95</v>
      </c>
      <c r="H91" s="3" t="s">
        <v>32</v>
      </c>
      <c r="I91" s="3" t="s">
        <v>41</v>
      </c>
      <c r="J91" s="4">
        <v>0</v>
      </c>
      <c r="K91" s="4">
        <v>0</v>
      </c>
      <c r="L91" s="4">
        <v>0</v>
      </c>
      <c r="M91" s="4">
        <v>470000</v>
      </c>
      <c r="N91" s="4">
        <v>0</v>
      </c>
      <c r="O91" s="4">
        <v>0</v>
      </c>
      <c r="P91" s="4">
        <f t="shared" si="2"/>
        <v>470000</v>
      </c>
      <c r="Q91" s="3" t="s">
        <v>57</v>
      </c>
      <c r="R91" s="5" t="s">
        <v>58</v>
      </c>
    </row>
    <row r="92" spans="1:18" ht="75" x14ac:dyDescent="0.25">
      <c r="A92" s="2" t="s">
        <v>131</v>
      </c>
      <c r="B92" s="3" t="s">
        <v>132</v>
      </c>
      <c r="C92" s="3" t="s">
        <v>207</v>
      </c>
      <c r="D92" s="3" t="s">
        <v>208</v>
      </c>
      <c r="E92" s="3" t="s">
        <v>22</v>
      </c>
      <c r="F92" s="3" t="s">
        <v>40</v>
      </c>
      <c r="G92" s="3" t="s">
        <v>95</v>
      </c>
      <c r="H92" s="3" t="s">
        <v>32</v>
      </c>
      <c r="I92" s="3" t="s">
        <v>41</v>
      </c>
      <c r="J92" s="4">
        <v>0</v>
      </c>
      <c r="K92" s="4">
        <v>0</v>
      </c>
      <c r="L92" s="4">
        <v>588763.99</v>
      </c>
      <c r="M92" s="4">
        <v>800000</v>
      </c>
      <c r="N92" s="4">
        <v>588763.99</v>
      </c>
      <c r="O92" s="4">
        <v>841200</v>
      </c>
      <c r="P92" s="4">
        <f t="shared" si="2"/>
        <v>1641200</v>
      </c>
      <c r="Q92" s="3" t="s">
        <v>57</v>
      </c>
      <c r="R92" s="5" t="s">
        <v>58</v>
      </c>
    </row>
    <row r="93" spans="1:18" ht="135.75" thickBot="1" x14ac:dyDescent="0.3">
      <c r="A93" s="12" t="s">
        <v>113</v>
      </c>
      <c r="B93" s="13" t="s">
        <v>114</v>
      </c>
      <c r="C93" s="13" t="s">
        <v>148</v>
      </c>
      <c r="D93" s="13" t="s">
        <v>209</v>
      </c>
      <c r="E93" s="13" t="s">
        <v>22</v>
      </c>
      <c r="F93" s="13" t="s">
        <v>40</v>
      </c>
      <c r="G93" s="13" t="s">
        <v>95</v>
      </c>
      <c r="H93" s="13" t="s">
        <v>32</v>
      </c>
      <c r="I93" s="13" t="s">
        <v>41</v>
      </c>
      <c r="J93" s="14">
        <v>0</v>
      </c>
      <c r="K93" s="14">
        <v>610000</v>
      </c>
      <c r="L93" s="14">
        <v>329400</v>
      </c>
      <c r="M93" s="14">
        <v>345870</v>
      </c>
      <c r="N93" s="14">
        <v>662200</v>
      </c>
      <c r="O93" s="14">
        <v>363682.31</v>
      </c>
      <c r="P93" s="4">
        <f t="shared" si="2"/>
        <v>1319552.31</v>
      </c>
      <c r="Q93" s="13" t="s">
        <v>57</v>
      </c>
      <c r="R93" s="15" t="s">
        <v>58</v>
      </c>
    </row>
    <row r="94" spans="1:18" x14ac:dyDescent="0.25">
      <c r="A94" s="20" t="s">
        <v>210</v>
      </c>
      <c r="B94" s="21"/>
      <c r="C94" s="21"/>
      <c r="D94" s="21"/>
      <c r="E94" s="21"/>
      <c r="F94" s="21"/>
      <c r="G94" s="21"/>
      <c r="H94" s="21"/>
      <c r="I94" s="21"/>
      <c r="J94" s="11">
        <f t="shared" ref="J94:P94" si="3">SUMIF($Q$2:$Q$93,"CFURH",J2:J93)</f>
        <v>1360122.45</v>
      </c>
      <c r="K94" s="11">
        <f t="shared" si="3"/>
        <v>2615877.2400000002</v>
      </c>
      <c r="L94" s="11">
        <f t="shared" si="3"/>
        <v>7378169.3499999996</v>
      </c>
      <c r="M94" s="11">
        <f t="shared" si="3"/>
        <v>674478.28</v>
      </c>
      <c r="N94" s="11">
        <f t="shared" si="3"/>
        <v>5436400.8499999996</v>
      </c>
      <c r="O94" s="11">
        <f t="shared" si="3"/>
        <v>1936400.85</v>
      </c>
      <c r="P94" s="11">
        <f t="shared" si="3"/>
        <v>6586878.8200000003</v>
      </c>
      <c r="Q94" s="16"/>
      <c r="R94" s="17"/>
    </row>
    <row r="95" spans="1:18" x14ac:dyDescent="0.25">
      <c r="A95" s="22" t="s">
        <v>211</v>
      </c>
      <c r="B95" s="23"/>
      <c r="C95" s="23"/>
      <c r="D95" s="23"/>
      <c r="E95" s="23"/>
      <c r="F95" s="23"/>
      <c r="G95" s="23"/>
      <c r="H95" s="23"/>
      <c r="I95" s="23"/>
      <c r="J95" s="9">
        <f t="shared" ref="J95:P95" si="4">SUMIF($Q$2:$Q$93,"Cobrança Estadual",J2:J93)</f>
        <v>27690473.66</v>
      </c>
      <c r="K95" s="9">
        <f t="shared" si="4"/>
        <v>4713836.2300000004</v>
      </c>
      <c r="L95" s="9">
        <f t="shared" si="4"/>
        <v>22103600.141599998</v>
      </c>
      <c r="M95" s="9">
        <f t="shared" si="4"/>
        <v>25982029.490000002</v>
      </c>
      <c r="N95" s="9">
        <f t="shared" si="4"/>
        <v>16372339.276666667</v>
      </c>
      <c r="O95" s="9">
        <f t="shared" si="4"/>
        <v>29632072.07</v>
      </c>
      <c r="P95" s="9">
        <f t="shared" si="4"/>
        <v>88018411.450000003</v>
      </c>
      <c r="Q95" s="1"/>
    </row>
    <row r="96" spans="1:18" ht="15.75" thickBot="1" x14ac:dyDescent="0.3">
      <c r="A96" s="24" t="s">
        <v>212</v>
      </c>
      <c r="B96" s="25"/>
      <c r="C96" s="25"/>
      <c r="D96" s="25"/>
      <c r="E96" s="25"/>
      <c r="F96" s="25"/>
      <c r="G96" s="25"/>
      <c r="H96" s="25"/>
      <c r="I96" s="25"/>
      <c r="J96" s="10">
        <f>SUM(J94:J95)</f>
        <v>29050596.109999999</v>
      </c>
      <c r="K96" s="10">
        <f t="shared" ref="K96:P96" si="5">SUM(K94:K95)</f>
        <v>7329713.4700000007</v>
      </c>
      <c r="L96" s="10">
        <f t="shared" si="5"/>
        <v>29481769.491599999</v>
      </c>
      <c r="M96" s="10">
        <f t="shared" si="5"/>
        <v>26656507.770000003</v>
      </c>
      <c r="N96" s="10">
        <f t="shared" si="5"/>
        <v>21808740.126666665</v>
      </c>
      <c r="O96" s="10">
        <f t="shared" si="5"/>
        <v>31568472.920000002</v>
      </c>
      <c r="P96" s="10">
        <f t="shared" si="5"/>
        <v>94605290.270000011</v>
      </c>
      <c r="Q96" s="18"/>
      <c r="R96" s="19"/>
    </row>
  </sheetData>
  <mergeCells count="3">
    <mergeCell ref="A94:I94"/>
    <mergeCell ref="A95:I95"/>
    <mergeCell ref="A96:I96"/>
  </mergeCells>
  <pageMargins left="0.51181102362204722" right="0.51181102362204722" top="0.78740157480314965" bottom="0.78740157480314965" header="0.31496062992125984" footer="0.31496062992125984"/>
  <pageSetup paperSize="9" scale="49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5C989E16EA4304E9B854C85A7798817" ma:contentTypeVersion="10" ma:contentTypeDescription="Criar um novo documento." ma:contentTypeScope="" ma:versionID="5b828789cc8e8b40415934ac739a408b">
  <xsd:schema xmlns:xsd="http://www.w3.org/2001/XMLSchema" xmlns:xs="http://www.w3.org/2001/XMLSchema" xmlns:p="http://schemas.microsoft.com/office/2006/metadata/properties" xmlns:ns2="45628df3-5ba7-4c94-8c6d-1026197cb61d" xmlns:ns3="21bccf2d-5229-4a19-900f-495050646826" targetNamespace="http://schemas.microsoft.com/office/2006/metadata/properties" ma:root="true" ma:fieldsID="7638c86d1bc5913b22c2ac62bdaaa880" ns2:_="" ns3:_="">
    <xsd:import namespace="45628df3-5ba7-4c94-8c6d-1026197cb61d"/>
    <xsd:import namespace="21bccf2d-5229-4a19-900f-4950506468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628df3-5ba7-4c94-8c6d-1026197cb6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bccf2d-5229-4a19-900f-49505064682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ABE1082-525B-42BB-BAF0-0E837B76FC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EDE794-BE06-4E01-9E27-4CE2ED3D6A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628df3-5ba7-4c94-8c6d-1026197cb61d"/>
    <ds:schemaRef ds:uri="21bccf2d-5229-4a19-900f-4950506468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0F1AB0E-7494-4295-B133-59BD5D31543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Diogo Pedrozo</dc:creator>
  <cp:keywords/>
  <dc:description/>
  <cp:lastModifiedBy>Douglas Brunelli</cp:lastModifiedBy>
  <cp:revision/>
  <dcterms:created xsi:type="dcterms:W3CDTF">2022-08-09T13:56:06Z</dcterms:created>
  <dcterms:modified xsi:type="dcterms:W3CDTF">2022-10-05T20:32:51Z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0x01010055C989E16EA4304E9B854C85A7798817</vt:lpwstr>
  </property>
</Properties>
</file>