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0.11\projetos\02 - REC HIDRI\307 - VALE VERDE PBH SM\Produto 4 - Plano de ações\"/>
    </mc:Choice>
  </mc:AlternateContent>
  <xr:revisionPtr revIDLastSave="0" documentId="13_ncr:1_{734D305D-A344-4CB6-927F-E75560EB8872}" xr6:coauthVersionLast="47" xr6:coauthVersionMax="47" xr10:uidLastSave="{00000000-0000-0000-0000-000000000000}"/>
  <bookViews>
    <workbookView xWindow="-105" yWindow="0" windowWidth="11010" windowHeight="12885" xr2:uid="{00000000-000D-0000-FFFF-FFFF00000000}"/>
  </bookViews>
  <sheets>
    <sheet name="PAPI 24-27" sheetId="1" r:id="rId1"/>
    <sheet name="Proposta médio e longo PBH" sheetId="3" r:id="rId2"/>
    <sheet name="Metas Institucionais" sheetId="2" r:id="rId3"/>
    <sheet name="PIRH Grande" sheetId="4" r:id="rId4"/>
  </sheets>
  <definedNames>
    <definedName name="_xlnm._FilterDatabase" localSheetId="0" hidden="1">'PAPI 24-27'!$A$2:$O$42</definedName>
    <definedName name="_xlnm._FilterDatabase" localSheetId="1" hidden="1">'Proposta médio e longo PBH'!$A$1:$T$20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I42" i="1"/>
  <c r="H42" i="1"/>
  <c r="G42" i="1"/>
  <c r="K41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3" i="1"/>
  <c r="K19" i="4"/>
  <c r="L19" i="4"/>
  <c r="M19" i="4"/>
  <c r="N19" i="4"/>
  <c r="O19" i="4"/>
  <c r="P19" i="4"/>
  <c r="K42" i="1" l="1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H3" i="3"/>
  <c r="P3" i="3" l="1"/>
  <c r="Q4" i="4"/>
  <c r="Q5" i="4"/>
  <c r="Q6" i="4"/>
  <c r="Q7" i="4"/>
  <c r="Q8" i="4"/>
  <c r="Q9" i="4"/>
  <c r="Q10" i="4"/>
  <c r="Q12" i="4"/>
  <c r="Q13" i="4"/>
  <c r="Q15" i="4"/>
  <c r="Q16" i="4"/>
  <c r="Q17" i="4"/>
  <c r="Q18" i="4"/>
  <c r="I14" i="4"/>
  <c r="H14" i="4"/>
  <c r="Q14" i="4" s="1"/>
  <c r="G11" i="4"/>
  <c r="G19" i="4" s="1"/>
  <c r="H11" i="4"/>
  <c r="I11" i="4"/>
  <c r="J11" i="4"/>
  <c r="J3" i="4"/>
  <c r="J19" i="4" s="1"/>
  <c r="I3" i="4"/>
  <c r="H3" i="4"/>
  <c r="H19" i="4" l="1"/>
  <c r="Q11" i="4"/>
  <c r="I19" i="4"/>
  <c r="Q3" i="4"/>
  <c r="Q19" i="4" l="1"/>
</calcChain>
</file>

<file path=xl/sharedStrings.xml><?xml version="1.0" encoding="utf-8"?>
<sst xmlns="http://schemas.openxmlformats.org/spreadsheetml/2006/main" count="930" uniqueCount="465">
  <si>
    <t>R$ Planejado</t>
  </si>
  <si>
    <t>id_ação_Fonte_oculta</t>
  </si>
  <si>
    <t>ID Ação</t>
  </si>
  <si>
    <t>Descrição da ação</t>
  </si>
  <si>
    <t>Meta</t>
  </si>
  <si>
    <t>Fonte</t>
  </si>
  <si>
    <t>SubPDC</t>
  </si>
  <si>
    <t>Total</t>
  </si>
  <si>
    <t>Prioridade do PDC</t>
  </si>
  <si>
    <t>Segmento do executor</t>
  </si>
  <si>
    <t>Área de abrangência</t>
  </si>
  <si>
    <t>Nome da área de abrangência</t>
  </si>
  <si>
    <t>SM-01-2027</t>
  </si>
  <si>
    <t>T.1.1.1. Elaboração de mapa de uso e ocupação do solo com foco na conservação, proteção, recuperação ou uso dos recursos hídricos para os município de São Bento do Sapucaí.</t>
  </si>
  <si>
    <t>Atualização da legislação de zoneamento dos Município de São Bento do Sapucaí.</t>
  </si>
  <si>
    <t>FEHIDRO - CFURH</t>
  </si>
  <si>
    <t>1.1 - Legislação</t>
  </si>
  <si>
    <t>PDC 1 e 2</t>
  </si>
  <si>
    <t>Sociedade Civil</t>
  </si>
  <si>
    <t>Município</t>
  </si>
  <si>
    <t>Município 
São Bento do Sapucaí</t>
  </si>
  <si>
    <t>SM-02-2027</t>
  </si>
  <si>
    <t>T.1.1.1. Elaboração de mapa de uso e ocupação do solo com foco na conservação, proteção, recuperação ou uso dos recursos hídricos para os município de Santo Antônio do Pinhal.</t>
  </si>
  <si>
    <t>Atualização da legislação de zoneamento dos Município de Santo Antonio do Pinhal.</t>
  </si>
  <si>
    <t>Município 
Santo Antonio do Pinhal</t>
  </si>
  <si>
    <t>SM-03-2027</t>
  </si>
  <si>
    <t>T.1.1.1. Elaboração de mapa de uso e ocupação do solo com foco na conservação, proteção, recuperação ou uso dos recursos hídricos para os município de Campos Jordao</t>
  </si>
  <si>
    <t>Atualização da legislação de zoneamento dos Município Campos Jordao</t>
  </si>
  <si>
    <t>1.2 - Planejamento</t>
  </si>
  <si>
    <t>Sub-bacia</t>
  </si>
  <si>
    <t>FEHIDRO - Cobrança estadual</t>
  </si>
  <si>
    <t>Área rural</t>
  </si>
  <si>
    <t>SM-08-2025FEHIDRO - Cobrança estadual</t>
  </si>
  <si>
    <t>SM-08-2025</t>
  </si>
  <si>
    <t>T.1.2.19. Plano de drenagem para o município de Campos do Jordão</t>
  </si>
  <si>
    <t>Elaborar a revisão do Plano de Drenagem do muncípio de Campos do Jordão</t>
  </si>
  <si>
    <t>Município e Sociedade Civil</t>
  </si>
  <si>
    <t>Muncípio de Campos do Jordão</t>
  </si>
  <si>
    <t>SM-09-2024</t>
  </si>
  <si>
    <t>T.1.2.19. Plano de drenagem para o município de São Bento do Sapucaí</t>
  </si>
  <si>
    <t>Elaborar a revisão do Plano de Drenagem do muncípio de São Bento do Sapucaí</t>
  </si>
  <si>
    <t>Município de São Bento do Sapucaí</t>
  </si>
  <si>
    <t>SM-10-2026</t>
  </si>
  <si>
    <t>T.1.2.19. Plano de drenagem para o município de Santo Antonio do Pinhal</t>
  </si>
  <si>
    <t>Elaborar a revisão do Plano de Drenagem do muncípio de Santo Antonio do Pinhal</t>
  </si>
  <si>
    <t>Município de Santo Antonio do Pinhal</t>
  </si>
  <si>
    <t>SM-12-2027FEHIDRO - CFURH</t>
  </si>
  <si>
    <t>SM-12-2027</t>
  </si>
  <si>
    <t>T.1.2.24. Plano diretor para a prevenção e contenção de processos erosivos</t>
  </si>
  <si>
    <t>Elaborar o Plano Diretor para prevenção e conteção de  processos erosivos no município de Campos do Jordão</t>
  </si>
  <si>
    <t>SM-13-2026FEHIDRO - CFURH</t>
  </si>
  <si>
    <t>SM-13-2026</t>
  </si>
  <si>
    <t>T.2.2.1. Desenvolvimento, implantação, operação, manutenção e atualização de sistema de fiscalização de outorgas de direito de uso de recursos hídricos.</t>
  </si>
  <si>
    <t>Atualização e melhorias do atual sistema de fiscalização de outorgas de direito de uso de recursos hídricos na UGRHI-1</t>
  </si>
  <si>
    <t>2.2 - Outorga</t>
  </si>
  <si>
    <t>UGRHi</t>
  </si>
  <si>
    <t>UGRHI-1</t>
  </si>
  <si>
    <t>SM-14-2024FEHIDRO - Cobrança estadual</t>
  </si>
  <si>
    <t>SM-14-2024</t>
  </si>
  <si>
    <t>T.2.3.3. Desenvolvimento ou atualização de cadastro específico para cobrança pelo uso dos recursos hídricos</t>
  </si>
  <si>
    <t>Atualização do cadastro de cobrança de água para os Usuários da UGRHI-1 e identificação de captações não outorgadas.</t>
  </si>
  <si>
    <t>2.3 - Cobrança</t>
  </si>
  <si>
    <t>Prioritário</t>
  </si>
  <si>
    <t>Município de Santo Antonio do Pinhal / a definir</t>
  </si>
  <si>
    <t>Município de São Bento do Sapucaí / a definir</t>
  </si>
  <si>
    <t>4.1 - Controle erosão</t>
  </si>
  <si>
    <t>Município de Campos do Jordão / a definir</t>
  </si>
  <si>
    <t>SM-20-2027FEHIDRO - Cobrança estadual</t>
  </si>
  <si>
    <t>SM-20-2027</t>
  </si>
  <si>
    <t>T.4.1.4. Obras/serviços de proteção e/ou contenção de margens de curso d´água no município de Campos do Jordão</t>
  </si>
  <si>
    <t>Realizar uma obra / serviço de proteção e/ou contenção de margens de curso dágua no município de Campos do Jordão</t>
  </si>
  <si>
    <t>Área urbana</t>
  </si>
  <si>
    <t>SM-21-2025FEHIDRO - CFURH</t>
  </si>
  <si>
    <t>SM-21-2025</t>
  </si>
  <si>
    <t>T.4.1.4. Obras/serviços de proteção e/ou contenção de margens de curso d´água no município de São Bento do Sapucaí</t>
  </si>
  <si>
    <t>Realizar uma obra / serviço de proteção e/ou contenção de margens de curso dágua no município de São Bento do Sapucaí</t>
  </si>
  <si>
    <t>SM-22-2024FEHIDRO - CFURH</t>
  </si>
  <si>
    <t>SM-22-2024</t>
  </si>
  <si>
    <t>T.4.1.4. Obras/serviços de proteção e/ou contenção de margens de curso d´água no município de Santo Antonio do Pinhal</t>
  </si>
  <si>
    <t>Realizar uma obra / serviço de proteção e/ou contenção de margens de curso dágua no município de Santo Antonio do Pinhal</t>
  </si>
  <si>
    <t>SM-23-2025</t>
  </si>
  <si>
    <t>4.2 - Soluções baseadas Natureza</t>
  </si>
  <si>
    <t>SM-24-2027FEHIDRO - CFURH</t>
  </si>
  <si>
    <t>SM-24-2027</t>
  </si>
  <si>
    <t>Elaborar um projeto executivo PSA no município de Santo Antonio do Pinhal</t>
  </si>
  <si>
    <t>7.1 - Drenagem</t>
  </si>
  <si>
    <t>SM-26-2024</t>
  </si>
  <si>
    <t>T.7.1.3. Projetos (básicos e/ou executivos) de macrodrenagem (canalizações, retificações, travessias entre outros) no município de Campos do Jordão.</t>
  </si>
  <si>
    <t>Elaborar 1 Projeto básico ou executivo de macrodrenagem no Município de Campos do Jordão.</t>
  </si>
  <si>
    <t>SM-27-2026FEHIDRO - CFURH</t>
  </si>
  <si>
    <t>SM-27-2026</t>
  </si>
  <si>
    <t>T.7.1.4. Obras/serviços de macrodrenagem (canalizações, retificações, travessias entre outros) no município de Campos do Jordão</t>
  </si>
  <si>
    <t>Elaborar 1 obra ou serviço de macrodrenagem no município de Campos do Jordão</t>
  </si>
  <si>
    <t>SM-28-2027FEHIDRO - CFURH</t>
  </si>
  <si>
    <t>SM-28-2027</t>
  </si>
  <si>
    <t>T.7.1.2. Obras/serviços de microdrenagem (sarjetas, guias, bocas de lobo, poços de visita, galerias, pavimentação com material drenante entre outros) no município de São Bento do Sapucaí.</t>
  </si>
  <si>
    <t>Elaborar 1 obra ou serviço de microdrenagem no município de São Bento do Sapucaí.</t>
  </si>
  <si>
    <t>SM-29-2027FEHIDRO - CFURH</t>
  </si>
  <si>
    <t>SM-29-2027</t>
  </si>
  <si>
    <t>T.7.1.2. Obras/serviços de microdrenagem (sarjetas, guias, bocas de lobo, poços de visita, galerias, pavimentação com material drenante entre outros) no município de Santo Antonio do Pinhal.</t>
  </si>
  <si>
    <t>Elaborar 1 obra ou serviço de microdrenagem no município de Santo Antonio do Pinhal</t>
  </si>
  <si>
    <t>SM-30-2024</t>
  </si>
  <si>
    <t>T.8.3.1. Campanha educativa voltada para a conservação e gestão dos recursos hídricos</t>
  </si>
  <si>
    <t>Elaborar campanha educativa voltada a tratamento de resíduos sólidos nos municípios de Santo Antonio do Pinhal e Sao Bento do Sapucaí</t>
  </si>
  <si>
    <t>8.3 - Comunicação</t>
  </si>
  <si>
    <t>Não prioritário</t>
  </si>
  <si>
    <t>Municípios de Santo Antonio do Pinhal e Sào Bento do Sapucaí</t>
  </si>
  <si>
    <t>SM-31-2024FEHIDRO - CFURH</t>
  </si>
  <si>
    <t>SM-31-2024</t>
  </si>
  <si>
    <t>T.8.3.2. Serviços afetos à elaboração e divulgação de instrumentos de comunicação social</t>
  </si>
  <si>
    <t>SM-32-2024</t>
  </si>
  <si>
    <t>Atualizar o Plano de Residos Sólidos no município de Santo Antonio do Pinhal.</t>
  </si>
  <si>
    <t>SM-33-2024</t>
  </si>
  <si>
    <t>Atualizar o Plano de Residos Sólidos no município de São Bento do Sapucai.</t>
  </si>
  <si>
    <t>SM-34-2024</t>
  </si>
  <si>
    <t xml:space="preserve">T.4.2.13. Projeto executivo de Pagamento por Serviços Ambientais relacionados à água </t>
  </si>
  <si>
    <t>Obter Diagnostico, Estudos, Recuperação e Proteção da Bacia do Ribeirão Serrano – São Bento do Sapucaí</t>
  </si>
  <si>
    <t>SM-37-2026</t>
  </si>
  <si>
    <t>SM-38-2025</t>
  </si>
  <si>
    <t>T.3.2.1. Projetos (básicos e/ou executivos) de recuperação de áreas contaminadas </t>
  </si>
  <si>
    <t>áreas contaminadas – poluição difusa – cemitério São Bento do Sapucai – 2025</t>
  </si>
  <si>
    <t>3.3 - Resíduos</t>
  </si>
  <si>
    <t>Município 
São Bento do Sapucaí / cemiterio</t>
  </si>
  <si>
    <t>SM-41-2027FEHIDRO - CFURH</t>
  </si>
  <si>
    <t>SM-41-2027</t>
  </si>
  <si>
    <t>T.3.3.4 – Implantação de unidade de tratamento de residuos sólidos – Sao Bento do Sapucaí (compostagem, reciclagem ou incineração) associado ou não a undade de transbordo</t>
  </si>
  <si>
    <t>Implantação de aterro sanitário, ecoponto e PEV – Ponto de Entrega Voluntária – (continuidade Revisão Plano de Resíduos Sólidos) - São Bento do Sapucaí</t>
  </si>
  <si>
    <t>SM-42-2027FEHIDRO - CFURH</t>
  </si>
  <si>
    <t>SM-42-2027</t>
  </si>
  <si>
    <t>T.3.3.4 – Implantação de unidade de tratamento de residuos sólidos – Santo Antonio do Pinhal (compostagem, reciclagem ou incineração) associado ou não a undade de transbordo</t>
  </si>
  <si>
    <t>Implantação de aterro sanitário, ecoponto e PEV – Ponto de Entrega Voluntária – (continuidade Revisão Plano de Resíduos Sólidos) - Santo Antonio do Pinhal</t>
  </si>
  <si>
    <t>SM-43-2026FEHIDRO - CFURH</t>
  </si>
  <si>
    <t>SM-43-2026</t>
  </si>
  <si>
    <t>T.4.1.5 Projeto ( Básico ou executivo) de desassoreamento de curso dágua - Sao Bento do Sapucaí</t>
  </si>
  <si>
    <t>Controle de processos erosivos - Proteção margens – (continuidade do macrodrenagem) - São Bento do Sapucaí</t>
  </si>
  <si>
    <t>Corpo hídrico</t>
  </si>
  <si>
    <t>SM-44-2026FEHIDRO - CFURH</t>
  </si>
  <si>
    <t>SM-44-2026</t>
  </si>
  <si>
    <t>Controle de processos erosivos - Proteção margens – (continuidade do macrodrenagem) - Santo Antonio do Pinhal</t>
  </si>
  <si>
    <t>SM-45-2025</t>
  </si>
  <si>
    <t>T.4.2.11 Projeto Executivo de aumento de áreas permeáveis e/ou redução de escoamento superficial por meio de implantacao de estrutura verde - parque linear</t>
  </si>
  <si>
    <t>Implantação de parque linear , bosque urbano em São Bento do Sapucaí</t>
  </si>
  <si>
    <t>Região Hidrográfica</t>
  </si>
  <si>
    <t>SM-46-2025FEHIDRO - CFURH</t>
  </si>
  <si>
    <t>SM-46-2025</t>
  </si>
  <si>
    <t>8.2 - Educação</t>
  </si>
  <si>
    <t>SM-47-2024</t>
  </si>
  <si>
    <t>T.1.2.2 . Diagnóstico qualitativo e/ou quantitativo de recursos hídricos superficiais e/ou subterrâneos nas sub bacias Perdizes,Bau,Serrano e Prata</t>
  </si>
  <si>
    <t>Caracterização da Vulnerabilidade Ambiental das Nascentes, e Diagnóstico dos Recursos Hidricos das Sub-Bacias de Perdizes, Baú, Serrano e Prata da Bacia Hidrográfica da Serra da Mantiqueira – UGRHI 1 </t>
  </si>
  <si>
    <t>Sub Bacia Sapucai Guacu</t>
  </si>
  <si>
    <t/>
  </si>
  <si>
    <t>Parceiros e instituições mobilizadas</t>
  </si>
  <si>
    <t>PDC 1</t>
  </si>
  <si>
    <t>8.1 - Capacitação técnica</t>
  </si>
  <si>
    <t>PDC 4</t>
  </si>
  <si>
    <t>PDC 3</t>
  </si>
  <si>
    <t>PDC 8</t>
  </si>
  <si>
    <t>3.2 - Áreas contaminadas e poluição difusa</t>
  </si>
  <si>
    <t>Capacitar gestores municipais e de instituições usuárias de água sobre ações para preservação e monitoramento da qualidade de água</t>
  </si>
  <si>
    <t>Elaborar campanha de educação ambiental formal e não formal com foco na relação cobertura vegetal e recursos hídricos</t>
  </si>
  <si>
    <t>Elaborar programa de educação ambiental não formal sobre estruturas de drenagem e o papel da sociedade para uma drenagem eficiente</t>
  </si>
  <si>
    <t>Elaborar programa de mobilização social e chamamento público para Programa de Pagamentos por Serviços Ambientais</t>
  </si>
  <si>
    <t>Elaborar diretrizes para implementação de corredores ecológicos, conjuntamente com os comitês gestores das Unidades de Conservação</t>
  </si>
  <si>
    <t>Mapeamento das áreas críticas com potencial contaminação de aquíferos e mananciais superficiais</t>
  </si>
  <si>
    <t>I.SM-02</t>
  </si>
  <si>
    <t>I.SM-03</t>
  </si>
  <si>
    <t>I.SM-04</t>
  </si>
  <si>
    <t>I.SM-06</t>
  </si>
  <si>
    <t>I.SM-07</t>
  </si>
  <si>
    <t>I.SM-08</t>
  </si>
  <si>
    <t>I.SM-09</t>
  </si>
  <si>
    <t>I.SM-10</t>
  </si>
  <si>
    <t>I.SM-11</t>
  </si>
  <si>
    <t>I.SM-12</t>
  </si>
  <si>
    <t>I.SM-15</t>
  </si>
  <si>
    <t>I.SM-16</t>
  </si>
  <si>
    <t>I.SM-17</t>
  </si>
  <si>
    <t>I.SM-18</t>
  </si>
  <si>
    <t>I.SM-19</t>
  </si>
  <si>
    <t>I.SM-20</t>
  </si>
  <si>
    <t>I.SM-21</t>
  </si>
  <si>
    <t>SABESP</t>
  </si>
  <si>
    <t>CETESB, SP Águas</t>
  </si>
  <si>
    <t>URAE-1 - Sudeste, SABESP</t>
  </si>
  <si>
    <t>ICMBio, Instituto Florestal, comitês gestores das Unidades de Conservação</t>
  </si>
  <si>
    <t>Prefeituras Municipais</t>
  </si>
  <si>
    <t>Prefeituras Municipais, Secretarias de Desenvolvimento e Ordenamento Urbano</t>
  </si>
  <si>
    <t>SP Águas</t>
  </si>
  <si>
    <t>Prefeituras Municipais, CETESB, SP Águas, SABESP, ONGs</t>
  </si>
  <si>
    <t>UGRHI</t>
  </si>
  <si>
    <t>Municípios de Campos do Jordão, Santo Antonio do Pinhal e São Bento do Sapucaí</t>
  </si>
  <si>
    <t>Implementar as ações dos Planos de Drenagem Urbana dos municípios da UGRHI-01</t>
  </si>
  <si>
    <t xml:space="preserve">7.1 Ações estruturais de micro ou macro drenagem para mitigação de inundações e alagamentos </t>
  </si>
  <si>
    <t>PDC 7</t>
  </si>
  <si>
    <t xml:space="preserve"> Conscientizar a população flutuante quanto a limitada disponibilidade de água na região </t>
  </si>
  <si>
    <t>8.2 - Educação Ambiental</t>
  </si>
  <si>
    <t>Obter definição sobre o atendimento de saneamento basico nas áreas rurais dos 3 municipios.</t>
  </si>
  <si>
    <t>URAE 1 E PREFEITURAS</t>
  </si>
  <si>
    <t>nova meta</t>
  </si>
  <si>
    <t>Elaborar um projeto executivo PSA no município de São Bento do Sapucaí - execução plantio</t>
  </si>
  <si>
    <t>SM-01-2027FEHIDRO - CFURH
INDICADO</t>
  </si>
  <si>
    <t>SM-02-2027FEHIDRO - CFURH 
INDICADO</t>
  </si>
  <si>
    <t>SM-03-2027FEHIDRO - CFURH 
INDICADO</t>
  </si>
  <si>
    <t>SM-09-2024FEHIDRO - CFURH 
INDICADO</t>
  </si>
  <si>
    <t>SM-10-2026FEHIDRO - CFURH
INDICADO</t>
  </si>
  <si>
    <t>SM-23-2025FEHIDRO - CFURH
INDICADO</t>
  </si>
  <si>
    <t>SM-26-2024FEHIDRO - CFURH
INDICADO</t>
  </si>
  <si>
    <t>MAPEAMENTO DE ÁREAS SUSCETÍVEIS A PROCESSOS EROSIVOS E DESLIZAMENTOS - MORRO DA HORTÊNSIAS</t>
  </si>
  <si>
    <t>SM-48-2025</t>
  </si>
  <si>
    <t>SM-30-2024FEHIDRO - CFURH
INDICADO</t>
  </si>
  <si>
    <t>SM-32-2024FEHIDRO - CFURH
INDICADO</t>
  </si>
  <si>
    <t>SM-33-2024FEHIDRO - CFURH 
INDICADO</t>
  </si>
  <si>
    <t>SM-34-2024FEHIDRO - CFURH
INDICADO</t>
  </si>
  <si>
    <t>SM-37-2026FEHIDRO - CFURH
INDICADO</t>
  </si>
  <si>
    <t>SM-38-2025FEHIDRO - CFURH 
INDICADO</t>
  </si>
  <si>
    <t>SM-45-2025FEHIDRO - CFURH
INDICADO</t>
  </si>
  <si>
    <t>SM-47-2024FEHIDRO - Cobrança estadual
INDICADO</t>
  </si>
  <si>
    <t>2025-SM_COB-7	
INDICADO</t>
  </si>
  <si>
    <t>Correlação Grande</t>
  </si>
  <si>
    <t>Classificação</t>
  </si>
  <si>
    <t>T.7.1.1 / T.7.1.2 / T.7.1.3 / T.7.1.4</t>
  </si>
  <si>
    <t>Implementar as ações descritas nos Planos Municipais de Drenagem Urbana</t>
  </si>
  <si>
    <t>T.4.2.11</t>
  </si>
  <si>
    <t>1.2 - Planejamento / 4.2 - Soluções baseadas Natureza</t>
  </si>
  <si>
    <t>Programas</t>
  </si>
  <si>
    <t>Ações</t>
  </si>
  <si>
    <t>T.3.2.3</t>
  </si>
  <si>
    <t>Acompanhar os indicadores de abastecimento da SABESP na ARSESP</t>
  </si>
  <si>
    <t>I.SM-23</t>
  </si>
  <si>
    <t>Acompanhar a SABESP no estabelecimento da priorização de investimentos, com enfoque no aumento da capacidade de reservação para abastecimento público</t>
  </si>
  <si>
    <t>Acompanhar a elaboração e implementação de Plano de Controle de Perdas, revisão e substituição de redes de distribuição antigas</t>
  </si>
  <si>
    <t>Cobrar fiscalização e redução de ligações clandestinas de esgoto e despejo inadequado, garantindo que todo o volume gerado seja coletado e tratado adequadamente antes do lançamento nos corpos d'água</t>
  </si>
  <si>
    <t>Apoiar as prefeituras municipais, em especial de Santo Antônio do Pinhal, na atualização de Plano Diretor e/ou Lei de Zoneamento, limitando a expansão urbana em áreas de recarga e de interesse ecológico ou hídrico</t>
  </si>
  <si>
    <t>Buscar parcerias técnicas e financeiras com órgãos estaduais, federais e iniciativa privada para apoiar projetos de reflorestamento e manutenção de viveiros de mudas nativas regionais</t>
  </si>
  <si>
    <t>Acompanhar as prefeituras, auxiliando na criação e implementação de políticas públicas voltadas ao enfrentamento á eventos extremos</t>
  </si>
  <si>
    <t>Fortalecer a articulação com a URAE-1, para alinhar projetos prioritários com o Plano de Bacias e garantir que os investimentos previstos estejam alinhados com as diretrizes regionais de gestão de recursos hídricos</t>
  </si>
  <si>
    <t>Apoiar os municípios para implementação das ações do Plano Municipal de Resíduos Sólidos</t>
  </si>
  <si>
    <t>Estimular os municípios de São Bento do Sapucaí e Santo Antonio do Pinhal a realizarem um consórcio intermunicipal para gestão de resíduos sólidos</t>
  </si>
  <si>
    <t xml:space="preserve">Cobrar a fiscalização pelas entidades municipais das ocupações irregulares em áreas de APPs, fundos de vale e encostras de alto risco, garantindo o cumprimento da legislação urbanística e ambiental e diminuição de riscos </t>
  </si>
  <si>
    <t>Acompanhar, por meio do Comitê de Bacias, as ações do programa do SP Águas, garantindo alinhamento com os objetivos regionais, revisões periódicas de portarias e melhoria nos procedimentos de concessão, fiscalização e gestão integrada das outorgas</t>
  </si>
  <si>
    <t>Acompanhar os empreendimentos com o objetivo de ampliar e modernizar a rede de monitoramento quali-quantitativo, em parceria com a CETESB e órgãos estaduais, expandindo o número de pontos de medição de vazão e qualidade, implantando sistemas de alerta em áreas críticas e integrando informações em bancos de dados georreferenciados para subsidiar decisões de outorga, cobrança e licenciamento.</t>
  </si>
  <si>
    <t>Estabelecer parcerias entre Comitê de Bacias, poder público e iniciativa privada para monitorar indicadores de carga poluidora remanescente, avaliando a eficiência real dos sistemas de coleta e tratamento de esgoto</t>
  </si>
  <si>
    <t>Elaboração do Plano Municipal de Conservação e Recuperação da Mata Atlântica - PMMA, para os municípios de Campos do Jordão e Santo Antônio do Pinhal, em consonancia com a Lei Federal n° 11.428/2006</t>
  </si>
  <si>
    <t>Apoiar a implementação do Plano Municipal de Conservação da Mata Atlântica em São Bento do Sapucaí</t>
  </si>
  <si>
    <t>Executar as soluções previstas nos planos de adequação ambiental e Projetos Integrais de Propriedade elaborados</t>
  </si>
  <si>
    <t>Executar obras de implantação de parque linear em São Bento do Sapucaí</t>
  </si>
  <si>
    <t>I.SM-01</t>
  </si>
  <si>
    <t>I.SM-13</t>
  </si>
  <si>
    <t>I.SM-14</t>
  </si>
  <si>
    <t>I.SM-22</t>
  </si>
  <si>
    <t>I.SM-24</t>
  </si>
  <si>
    <t>Criar e participar de GT de acompanhamento das ações compartilhadas no âmbito da Agência de Bacias (AgeGrande)</t>
  </si>
  <si>
    <t>SABESP, ARSESP</t>
  </si>
  <si>
    <t>Prefeitura Municipal de São Bento do Sapucaí, Sociedade Civil, setor privado</t>
  </si>
  <si>
    <t>CBHs e AgeGrande</t>
  </si>
  <si>
    <t>T.1.2.18</t>
  </si>
  <si>
    <t>Elaborar Planos Municipais de Conservação e Recuperação da Mata Atlântica</t>
  </si>
  <si>
    <t>T.4.2.4</t>
  </si>
  <si>
    <t>Executar as ações de restauração previstas</t>
  </si>
  <si>
    <t>T.4.2.12</t>
  </si>
  <si>
    <t>Executar e implantar o Parque Linear, conforme projeto executivo</t>
  </si>
  <si>
    <t>Projeto Executivo de aumento de áreas permeáveis e/ou redução de escoamento superficial por meio de implantacao de estrutura verde - parque linear</t>
  </si>
  <si>
    <t>SM-50</t>
  </si>
  <si>
    <t>SM-52</t>
  </si>
  <si>
    <t>SM-53</t>
  </si>
  <si>
    <t>SM-54</t>
  </si>
  <si>
    <t>SM-55</t>
  </si>
  <si>
    <t>SM-56</t>
  </si>
  <si>
    <t>SM-57</t>
  </si>
  <si>
    <t>SM-58</t>
  </si>
  <si>
    <t>SM-59</t>
  </si>
  <si>
    <t>SM-60</t>
  </si>
  <si>
    <t>SM-61</t>
  </si>
  <si>
    <t>SM-62</t>
  </si>
  <si>
    <t>SM-63</t>
  </si>
  <si>
    <t>SM-64</t>
  </si>
  <si>
    <t>SM-65</t>
  </si>
  <si>
    <t>SM-66</t>
  </si>
  <si>
    <t>SM-67</t>
  </si>
  <si>
    <t>SM-68</t>
  </si>
  <si>
    <t>SM-69</t>
  </si>
  <si>
    <t>SM-70</t>
  </si>
  <si>
    <t>SM-71</t>
  </si>
  <si>
    <t>SM-72</t>
  </si>
  <si>
    <t>T.1.2.2</t>
  </si>
  <si>
    <t>T.1.2.20</t>
  </si>
  <si>
    <t>T.1.2.14</t>
  </si>
  <si>
    <t>T.4.1.2</t>
  </si>
  <si>
    <t>T.8.1.2</t>
  </si>
  <si>
    <t>T.8.3.1</t>
  </si>
  <si>
    <t>T.4.2.3</t>
  </si>
  <si>
    <t>T.8.2.1</t>
  </si>
  <si>
    <t>Elaboração de estudo de criticidade dos mananciais em termos de balanço hídrico e provodências correlatas.</t>
  </si>
  <si>
    <t>Elaborar pelo menos 1 estudo técnico de identificação de áreas potenciais para novos reservatórios até 2030.</t>
  </si>
  <si>
    <t>Elaborar projetos com soluções baseadas na natureza a fim de minimizar os impactos dos eventos extremos nos município.</t>
  </si>
  <si>
    <t>Fornecer subsídios para o planejamento territorial municipal</t>
  </si>
  <si>
    <t>Execução de obras voltado ao controle de erosão</t>
  </si>
  <si>
    <t>Elaboração de projeto de parque linear margeando o rio Sapucaí Mirim em São Bento do Sapucaí</t>
  </si>
  <si>
    <t>Elaborar campanha educativa voltada a práticas de economia e reuso de água e canais de comunicação e denúncia (ARSESP)</t>
  </si>
  <si>
    <t>Realizar Projetos visando a restauração e a implementação de PSA</t>
  </si>
  <si>
    <t>Capacitar CBH, gestores municipais e de instituições usuárias de água e sociedade civil em temas afins aos recursos hídricos</t>
  </si>
  <si>
    <t>Realizar estudo detalhado sobre a disponibilidade hídrica, demanda e balanço hídrico nas bacias de manancial da UGRHI-01.</t>
  </si>
  <si>
    <t xml:space="preserve">Realizar estudos de viabilidade tecnica e economica e projeto básico  para locação de eixos de barramentos em bacias hidrográficas estratégicas para abastecimento </t>
  </si>
  <si>
    <t>Elaborar diagnóstico e identificar áreas prioritárias para a implementação de Corredores Ecológicos e zonas de conectividade entre fragmentos florestais, fortalecendo a biodiversidade local e a proteção de bacas hidrográficas</t>
  </si>
  <si>
    <t>Estudos para implantação de soluções baseadas na natureza, tais como jardins de chuva, pavimentação permeável, telhados verdes e áreas de infiltração, visando mitigar o pico de vazões em eventos de chuvas intensas</t>
  </si>
  <si>
    <t>Implantação de soluções baseadas na natureza, tais como jardins de chuva, pavimentação permeável, telhados verdes e áreas de infiltração, visando mitigar o pico de vazões em eventos de chuvas intensas</t>
  </si>
  <si>
    <t xml:space="preserve">Realizar estudos hidrogeológicos para diagnóstico e caracterização de áreas críticas com potencial de contaminação de aquíferos e mananciais superficiais, sobretudo em regiões sem cobertura do serviço de água e esgoto.  </t>
  </si>
  <si>
    <t xml:space="preserve">Elaborar o mapa de fragilidade ambiental do municipio de São Bento do Sapucai </t>
  </si>
  <si>
    <t>Elaborar o mapa de fragilidade ambiental do municipio de Santo Antonio do Pinhal</t>
  </si>
  <si>
    <t>Executar ações de controle de erosão, incluindo obras diversas, aliadas a práticas de revegetação com espécies nativas, para estabilização de taludes</t>
  </si>
  <si>
    <t>Promover ações integradas de comunicação, mobilização social e capacitação de usuários, gestores e comunidades locais, fortalecendo a participação social no monitoramento e na preservação da qualidade dos recursos hídricos</t>
  </si>
  <si>
    <t>Realizar campanhas de educação ambiental e programas de conscientização voltados à população e grandes usuários de água, estimulando práticas de economia e reuso de água</t>
  </si>
  <si>
    <t xml:space="preserve">Realizar campanha de conscientização para a população flutuante, em parceria com as estruturas de hospedagem, sobre a disponibilidade de água, incluindo uso consciente e racional dos recursos hídricos </t>
  </si>
  <si>
    <t>Promover ações de educação ambiental e mobilização comunitária, envolvendo escolas, produtores rurais, associações e comunidades, com foco na importância da manutenção da cobertura vegetal para disponibilidade e qualidade de água</t>
  </si>
  <si>
    <t>Desenvolver programas de educação ambiental e mobilização comunitária, orientando a população sobre a importância de manter bocas de lobo desobstruídas, evitar descarte de resíduos em vias públicas e preservar áreas vegetadas que contribuem para o controle de enxurradas e erosões</t>
  </si>
  <si>
    <t>Desenvolver programas de mobilização comunitária com enfoque na divulgação e sensibilização ambiental para melhor entendimento da população e incentivar a adesão de proprietários à Programas de Pagamentos por Serviços Ambientais, fomentando a conservação de áreas de florestas e restauração de áreas degradadas</t>
  </si>
  <si>
    <t>Recuperação e adequação ambiental de propriedades rurais, visando minimizar o passivo ambiental em APP</t>
  </si>
  <si>
    <t>Realizar capacitações técnicas em recursos hídricos, planejamento da paisagem e temas correlatos, por meio de palestras, cursos e oficinas</t>
  </si>
  <si>
    <t>2.3 - Demandas hídricas</t>
  </si>
  <si>
    <t xml:space="preserve">2 - Informações para a gestão dos recursos hídricos </t>
  </si>
  <si>
    <t xml:space="preserve">8 - Adaptação a eventos extremos e a mudança do clima </t>
  </si>
  <si>
    <t>8.2 - Adaptação a eventos extremos</t>
  </si>
  <si>
    <t xml:space="preserve">4 - Conservação hidroambiental </t>
  </si>
  <si>
    <t>4.1 - Iniciativa estratégica de conservação de água e solo</t>
  </si>
  <si>
    <t xml:space="preserve">5 - Controle de cargas poluidoras e drenagem urbana e resíduos sólidos </t>
  </si>
  <si>
    <t>5.2 - Cargas poluidoras pontuais. 5.3 - Resíduos sólidos; 5.4 - Drenagem e manejo de águas pluviais urbanas</t>
  </si>
  <si>
    <t>5.4 - Drenagem e manejo de águas pluviais urbanas</t>
  </si>
  <si>
    <t xml:space="preserve">1 - Fortalecimento institucional </t>
  </si>
  <si>
    <t>1.1 - Capacitação e Educação Ambiental</t>
  </si>
  <si>
    <t>1 - Fortalecimento institucional</t>
  </si>
  <si>
    <t xml:space="preserve"> 1.1 - Capacitação e Educação Ambiental e 1.2 - Comunicação e Mobilização</t>
  </si>
  <si>
    <t>4 - Conservação hidroambiental</t>
  </si>
  <si>
    <t>4.2 - Recuperação Ambiental</t>
  </si>
  <si>
    <t>1.2 Planejamento</t>
  </si>
  <si>
    <t>Campos do Jordão / São Bento do Sapucaí e Santo Antonio do Pinhal</t>
  </si>
  <si>
    <t>São Bento do Sapucaí</t>
  </si>
  <si>
    <t xml:space="preserve"> Santo Antonio do Pinhal</t>
  </si>
  <si>
    <t>Campos do Jordão e Santo Antonio do Pinhal</t>
  </si>
  <si>
    <t>São Bento do Sapucaí e Santo Antonio do Pinhal</t>
  </si>
  <si>
    <t>Município e sociedade civil</t>
  </si>
  <si>
    <t>Municipio</t>
  </si>
  <si>
    <t>Municipio e sociedade civil</t>
  </si>
  <si>
    <t xml:space="preserve">Município </t>
  </si>
  <si>
    <t>Fazer gestao junto ao sp aguas em vista dos resultados do estudo de criticidade hidrica.</t>
  </si>
  <si>
    <t>Solicitar atraves de ofício do CBH informações sobre a produção e consumo de água durante o ano a fim de verificar o impacto da população flutuante nos recursos hídricos.</t>
  </si>
  <si>
    <t>SABESP E PREFEITURAS</t>
  </si>
  <si>
    <t>Incentivar as prefeituras e câmaras municipais a criar políticas públicas e subsídios através do IPTU e outros impostos municipais, para que proprietarios urbanos adotem soluções baseadas na natureza, tais como jardins de chuva, pavimentação permeável, telhados verdes e áreas de infiltração, visando mitigar o pico de vazões em eventos de chuvas intensas</t>
  </si>
  <si>
    <t>PREFEITURAS E CAMARA MUNICIPAL</t>
  </si>
  <si>
    <t>Acompanhar a ação do PIRH de revisar e atualizar o enquadramento dos corpos d'água, norteando os processos de outorgas de lançamento e parâmetros mínimos esperados</t>
  </si>
  <si>
    <t>AgeGrande e CBH-Grande</t>
  </si>
  <si>
    <t>SABESP e Prefeituras</t>
  </si>
  <si>
    <t>Acompanhar as ações do Plano Regional de Saneamento Básico da URAE1 - Sudeste, com enfoque em abastecimento urbano de água e redução de perdas e esgotamento sanitário (expansão de rede coletora, melhorias em ETEs)</t>
  </si>
  <si>
    <t>SABESP, CETESB, SP Águas</t>
  </si>
  <si>
    <t>Integrar ações e documentos estabelecidos nos planos de manejo vigentes e acompanhamento dos planos de manejo em elaboração, para integração futura com o Plano de Bacias</t>
  </si>
  <si>
    <t>FEHIDRO, AgeGrande, fundos municipais, ONGs, setor privado</t>
  </si>
  <si>
    <t>Implantar, parcial ou totalmente, as soluções baseadas na natureza propostas nos estudos a fim de minimizar os impactos dos eventos extremos nos município.</t>
  </si>
  <si>
    <t>SM-49-2026</t>
  </si>
  <si>
    <t>SM-49 -2026FEHIDRO-CFURH</t>
  </si>
  <si>
    <t>Bacia do Serrano - São Bento do Sapucaí</t>
  </si>
  <si>
    <t>PIRH-SM-01</t>
  </si>
  <si>
    <t>PIRH-SM-02</t>
  </si>
  <si>
    <t>PIRH-SM-03</t>
  </si>
  <si>
    <t>PIRH-SM-04</t>
  </si>
  <si>
    <t>PIRH-SM-05</t>
  </si>
  <si>
    <t>PIRH-SM-06</t>
  </si>
  <si>
    <t>PIRH-SM-07</t>
  </si>
  <si>
    <t>PIRH-SM-08</t>
  </si>
  <si>
    <t>PIRH-SM-09</t>
  </si>
  <si>
    <t>PIRH-SM-10</t>
  </si>
  <si>
    <t>PIRH-SM-11</t>
  </si>
  <si>
    <t>PIRH-SM-12</t>
  </si>
  <si>
    <t>PIRH-SM-13</t>
  </si>
  <si>
    <t>PIRH-SM-14</t>
  </si>
  <si>
    <t>PIRH-SM-15</t>
  </si>
  <si>
    <t>PIRH-SM-16</t>
  </si>
  <si>
    <t>1.2.2</t>
  </si>
  <si>
    <t>2.1.1</t>
  </si>
  <si>
    <t>2.1.2</t>
  </si>
  <si>
    <t>2.2.1</t>
  </si>
  <si>
    <t>2.3.1</t>
  </si>
  <si>
    <t>2.3.2</t>
  </si>
  <si>
    <t>2.4.2</t>
  </si>
  <si>
    <t>2.5.1</t>
  </si>
  <si>
    <t>2.5.2</t>
  </si>
  <si>
    <t>3.2.1</t>
  </si>
  <si>
    <t>5.2.1</t>
  </si>
  <si>
    <t>5.2.2</t>
  </si>
  <si>
    <t>6.2.3</t>
  </si>
  <si>
    <t>8.1.2</t>
  </si>
  <si>
    <t>8.2.3</t>
  </si>
  <si>
    <t>8.2.5</t>
  </si>
  <si>
    <t>Executar a mobilização social nos âmbitos do CBH Grande e dos CBH's afluentes</t>
  </si>
  <si>
    <t>Manter e atualizar a rede de monitoramento de quantidade e qualidade de águas superficiais</t>
  </si>
  <si>
    <t>Até o final de 2027 a estratégia plurianual de mobilização, integração e engajamento está aprovada</t>
  </si>
  <si>
    <t>Até o final de 2027 a rede hidrométrica de quantidade e qualidade de águas superficiais estará aprovada</t>
  </si>
  <si>
    <t>Até o final de 2030, a rede hidrométrica de qualidade e quantidade de águas subterrâneas estará aprovada</t>
  </si>
  <si>
    <t>Até o final de 2028 o levantamento de barragens para regularização de vazões para irrigação será realizado e os balanços hídricos verificados, além de avaliada a necessidade de novos eixos ou arranjos de barramentos</t>
  </si>
  <si>
    <t>Até o final de 2027 serão aprovados os critérios comuns de outorga de direitos de uso de água nos aspectos quantitativos em toda a bacia do Rio Grande, sendo que a partir de 2028 serão aplicados às novas ou renovações de outorgas</t>
  </si>
  <si>
    <t>Até o final de 2027 os procedimentos de cadastro de usos de água deverão estar aprovados e a partir de 2028 o cadastro de usos de água deverá ser permanentemente atualizado de forma autodeclaratória e em sub-bacias hídricas, vias cadastros censitários</t>
  </si>
  <si>
    <t>Até o final de 2028 o modelo matemático de simulação qualiquantitativa do balanço hídrico será implantado nos sistemas informáticos da Ogrh's, com capacitação de seus usuários</t>
  </si>
  <si>
    <t>Até o final de 2030 será implementado o Sistema Integrado de Informações para Tomada de Decisões</t>
  </si>
  <si>
    <t>Até o final de 2026, a plataforma para abrigar dados estará desenvolvida, contendo o módulo de gerenciamento dos projetos do PAP e o módulo para recepcionar o MOP, estará elaborada</t>
  </si>
  <si>
    <t>Até o final de 2030 o enquadramento/reenquadramento dos corpos hídricos superficiais e o programa para efetivação do enquadramento estarão aprovados pelos Comitês de Bacia</t>
  </si>
  <si>
    <t>Até o final de 2029, os normativos de outorga de lançamento de efluentes em corpos hídricos superficiais em todas as dominialidades de água estarão aprovados e, a partir de 2030, será iniciado o processo de implementação de outorga de lançamento de efluentes em corpos hídricos uperficiais em bacias selecionadas</t>
  </si>
  <si>
    <t>Até o final de 2028, o estudo para a caracterização do uso da água pela indústria para fins de outorga de lançamento de efluentes em meio hídrico estará concluído</t>
  </si>
  <si>
    <t>Até o final de 2030, municípios estarão capacitados sobre ICMS Ecológico/Ambiental</t>
  </si>
  <si>
    <t>Até o final de 2029, a análise da estacionaridade em séries históricas para a bacia do rio Grande estará aprovada e as ações para dar sequência prática e regulatória a seus resultados adotadas</t>
  </si>
  <si>
    <t>Até o final de 2027, o Sistema de Alerta a Eventos para bacia do rio Grande estará elaborado e validado</t>
  </si>
  <si>
    <t>Até o final de 2030, as melhores soluções para reduzir a dependência das captações a liberação de água dos reservatórios estarão definidas</t>
  </si>
  <si>
    <t>Manter e atualizar a rede de monitoramento de quantidade e qualidade de águas subterrâneas</t>
  </si>
  <si>
    <t>Realizar levantamento de barragens para regularização de vazões para irrigação</t>
  </si>
  <si>
    <t>Homogeneizar os critérios de ourtogas de direito de uso da água (captações, usos locais e infraestrutura hídrica) na bacia do rio Grande</t>
  </si>
  <si>
    <t xml:space="preserve"> Atualizar o cadastro de usos de água da bacia do Rio Grande</t>
  </si>
  <si>
    <t>Desenvolver um modelo matemático de simulação de balanço hídrico qualiquantitativo de referência para a bacia do rio Grande</t>
  </si>
  <si>
    <t>Compatibilizar / integrar sistemas de informações para a tomada de decisão</t>
  </si>
  <si>
    <t>Implementar o Sistema Integrado de Informações da bacia do Rio Grande (SIGA Grande)</t>
  </si>
  <si>
    <t>Elaborar, implementar e monitorar o enquadramento/reenquadramento dos corpos hídricos superficiais e o programa para efetivação do enquadramento concomitantemente à revisão/atualização dos Planos de Recursos Hídricos das sub-bacias do Rio Grande de forma integrada e coordenada com a atualização/revisão do PIRH Grande</t>
  </si>
  <si>
    <t>Implementar outorga de lançamento de efluentes em corpos hídricos superficiais nas vertentes mineira e paulista da bacia do Rio Grande de forma integrada entre as Ogrhs (ANA, IGAM, Semil, SP Águas e Cetesb)</t>
  </si>
  <si>
    <t>Elaborar estudo para a caracterização do uso de água pela indústria para fins de outorga de lançamento de efluentes em meio hídrico</t>
  </si>
  <si>
    <t>Fomentar a ampliação da implementação do ICMS Ecológico/Ambiental junto aos municípios da bacia do Rio Grande</t>
  </si>
  <si>
    <t>Analisar a estacionaridade em séries históricas hidrológicas para a bacia do Rio Grande</t>
  </si>
  <si>
    <t xml:space="preserve"> Validar e implementar Sistema de Alerta a Eventos Críticos para a bacia do Rio Grande</t>
  </si>
  <si>
    <t xml:space="preserve"> Adaptar e relocar captações em trechos de rio a jusante de reservatórios, para aumento da segurança hídrica da bacia</t>
  </si>
  <si>
    <t>CBH Grande</t>
  </si>
  <si>
    <t>Federal</t>
  </si>
  <si>
    <t>N/A</t>
  </si>
  <si>
    <t>AgeGrande</t>
  </si>
  <si>
    <t>FEHIDRO</t>
  </si>
  <si>
    <t>Rio do Torto</t>
  </si>
  <si>
    <t>Ribeirão Quilombo</t>
  </si>
  <si>
    <t>SM-277-2025FEHIDRO</t>
  </si>
  <si>
    <t>SM-279-2025FEHIDRO</t>
  </si>
  <si>
    <t>SM-280-2025FEHIDRO</t>
  </si>
  <si>
    <t>T.4.1.5 Projeto ( Básico ou executivo) de desassoreamento de curso dágua - Ribeirão Lajeado</t>
  </si>
  <si>
    <t>Ribeirão Lajeado</t>
  </si>
  <si>
    <t>Ação</t>
  </si>
  <si>
    <t>T.4.2.11. Projeto executivo de aumento das áreas permeáveis e/ou redução do escoamento superficial por meio de implantação de estrutura verde - parques lineares, corredores ecológicos, substituição de pavimentos, arborização, bosques urbanos, entre outros.</t>
  </si>
  <si>
    <t>T.8.2.1. Processos formativos de educação voltados à gestão dos recursos hídricos para a sociedade</t>
  </si>
  <si>
    <t>Dar sustentabilidade e continuidade nas ações do Plano de Educação Ambiental do CBH SM</t>
  </si>
  <si>
    <t>Desenvolver e implantar Sistema integrado de planejamento e gestão para a conservação de APPs de cursos d'água e nascentes na UGRHI-01</t>
  </si>
  <si>
    <t xml:space="preserve">Educar a população em geral e empresários do segmento hotelaria a realizar a compostagem de lixo orgânico e reduzir o volume de coleta de resíduos sólidos </t>
  </si>
  <si>
    <t>Conter erosão na estrutura da ponte atual e eliminar risco de desmoronamento devido a atual carga de tráfego veicular</t>
  </si>
  <si>
    <t>T.1.2.19 Revisão do Plano de Gestão Integrada de Resíduos sólidos de Santo Antonio do Pinhal.</t>
  </si>
  <si>
    <t>T.1.2.19 Revisão do Plano de Gestão Integrada de Resíduos sólidos de São Bento do Sapucaí</t>
  </si>
  <si>
    <t>T.8.3.1 - Compostar e conservar as águas da Mantiqueira</t>
  </si>
  <si>
    <t>T.7.1.4 - Construção de ponte em aduelas sobre o Rio do Torto (estrada do torto), bairro do Torto</t>
  </si>
  <si>
    <t>T.7.1.4 - Construção de ponte em aduelas sobre o Ribeirão Quilombo</t>
  </si>
  <si>
    <t xml:space="preserve"> T.1.2.16</t>
  </si>
  <si>
    <t xml:space="preserve">1.2 - Planejamento </t>
  </si>
  <si>
    <t>A definir</t>
  </si>
  <si>
    <t>T.4.2.4. Execução de restauração ecológica - São Bento do Sapucaí</t>
  </si>
  <si>
    <t>Implementar as atividades de comunicação social e educação ambiental do CBH-SM  pelo período de 2 anos</t>
  </si>
  <si>
    <t>T.1.2.16 Planejamento territorial com foco na conservação, proteção, recuperação ou uso dos recursos hídricos - UGRHI-01</t>
  </si>
  <si>
    <t>Planejamento territorial – (continuidade do mapa de uso e ocupação do solo) UGRHI1</t>
  </si>
  <si>
    <t>T.1.2.14 - Mapeamento de Áreas Suscetíveis a Processos Erosivos e Deslizamentos - Morro das Hortênsias</t>
  </si>
  <si>
    <t>T.4.2.4. Execução de Restauração Ecológica</t>
  </si>
  <si>
    <t>Execução de restauração de áreas com plantios em São Bento do Sapucaí - Bairro do Serrano</t>
  </si>
  <si>
    <t>T.1.2.16 - Sistema integrado de planejamento e gestão para a conservação de APPs de cursos d'água e nascentes na UGRHI-01</t>
  </si>
  <si>
    <t>SM-50-2025</t>
  </si>
  <si>
    <t>SM-51-2025</t>
  </si>
  <si>
    <t>SM-52-2025</t>
  </si>
  <si>
    <t>SM-53-2025</t>
  </si>
  <si>
    <t>SM-54-2025</t>
  </si>
  <si>
    <t>T.4.2.11. Projeto Executivo de aumento de áreas permeávis e/ou redução de escoamento superficial por meio de implantação de estrutura verde - parque linear em São Bento do Sapucaí</t>
  </si>
  <si>
    <t>Implantação de parque linear, bosque urbano em São Bento do Sapucaí - margem do Rio Sapucaí Mirim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</si>
</sst>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;\-0;;"/>
    <numFmt numFmtId="166" formatCode="_-&quot;R$&quot;\ * #,##0_-;\-&quot;R$&quot;\ * #,##0_-;_-&quot;R$&quot;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7D5F7A"/>
        <bgColor rgb="FFF79646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499984740745262"/>
        <bgColor rgb="FFF79646"/>
      </patternFill>
    </fill>
    <fill>
      <patternFill patternType="solid">
        <fgColor theme="9" tint="-0.499984740745262"/>
        <bgColor rgb="FFF79646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F7964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44" fontId="8" fillId="0" borderId="2" xfId="2" applyFont="1" applyBorder="1" applyAlignment="1">
      <alignment horizontal="center" vertical="center"/>
    </xf>
    <xf numFmtId="44" fontId="8" fillId="0" borderId="0" xfId="0" applyNumberFormat="1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10" fillId="8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16" fillId="0" borderId="2" xfId="2" applyFont="1" applyFill="1" applyBorder="1" applyAlignment="1">
      <alignment horizontal="center" vertical="center" wrapText="1"/>
    </xf>
    <xf numFmtId="44" fontId="16" fillId="0" borderId="2" xfId="0" applyNumberFormat="1" applyFont="1" applyBorder="1" applyAlignment="1">
      <alignment horizontal="center" vertical="center" wrapText="1"/>
    </xf>
    <xf numFmtId="44" fontId="16" fillId="0" borderId="2" xfId="2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/>
    </xf>
    <xf numFmtId="0" fontId="10" fillId="8" borderId="0" xfId="0" applyFont="1" applyFill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6" fontId="7" fillId="0" borderId="0" xfId="2" applyNumberFormat="1" applyFont="1" applyAlignment="1">
      <alignment horizontal="center" vertical="center"/>
    </xf>
  </cellXfs>
  <cellStyles count="5">
    <cellStyle name="Moeda" xfId="2" builtinId="4"/>
    <cellStyle name="Moeda 2" xfId="1" xr:uid="{B9E58166-FC05-422B-9E21-8B2876B49AB3}"/>
    <cellStyle name="Moeda 2 2" xfId="3" xr:uid="{FB22092B-C741-4C8C-9886-4458082B61CA}"/>
    <cellStyle name="Moeda 3" xfId="4" xr:uid="{D72E0DF7-1BE7-464E-92C6-8FFC4A8C2E40}"/>
    <cellStyle name="Normal" xfId="0" builtinId="0"/>
  </cellStyles>
  <dxfs count="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topLeftCell="C1" zoomScale="50" zoomScaleNormal="50" zoomScaleSheetLayoutView="40" zoomScalePageLayoutView="40" workbookViewId="0">
      <pane ySplit="2" topLeftCell="A29" activePane="bottomLeft" state="frozen"/>
      <selection activeCell="C1" sqref="C1"/>
      <selection pane="bottomLeft" activeCell="I3" sqref="I3:J41"/>
    </sheetView>
  </sheetViews>
  <sheetFormatPr defaultColWidth="8.85546875" defaultRowHeight="48" customHeight="1" x14ac:dyDescent="0.25"/>
  <cols>
    <col min="1" max="1" width="24.7109375" style="2" hidden="1" customWidth="1"/>
    <col min="2" max="2" width="17.140625" style="1" customWidth="1"/>
    <col min="3" max="3" width="68.7109375" style="2" customWidth="1"/>
    <col min="4" max="4" width="47.85546875" style="2" customWidth="1"/>
    <col min="5" max="5" width="17.28515625" style="2" customWidth="1"/>
    <col min="6" max="6" width="24.140625" style="2" customWidth="1"/>
    <col min="7" max="10" width="19.42578125" style="1" bestFit="1" customWidth="1"/>
    <col min="11" max="11" width="20.5703125" style="1" bestFit="1" customWidth="1"/>
    <col min="12" max="12" width="17.42578125" style="1" customWidth="1"/>
    <col min="13" max="13" width="18.28515625" style="2" customWidth="1"/>
    <col min="14" max="14" width="20.7109375" style="2" customWidth="1"/>
    <col min="15" max="15" width="23.42578125" style="2" customWidth="1"/>
    <col min="16" max="16384" width="8.85546875" style="1"/>
  </cols>
  <sheetData>
    <row r="1" spans="1:15" ht="15.75" x14ac:dyDescent="0.25">
      <c r="A1" s="42" t="s">
        <v>1</v>
      </c>
      <c r="B1" s="42" t="s">
        <v>2</v>
      </c>
      <c r="C1" s="44" t="s">
        <v>3</v>
      </c>
      <c r="D1" s="44" t="s">
        <v>4</v>
      </c>
      <c r="E1" s="44" t="s">
        <v>5</v>
      </c>
      <c r="F1" s="44" t="s">
        <v>6</v>
      </c>
      <c r="G1" s="46" t="s">
        <v>0</v>
      </c>
      <c r="H1" s="46"/>
      <c r="I1" s="46"/>
      <c r="J1" s="46"/>
      <c r="K1" s="46"/>
      <c r="L1" s="44" t="s">
        <v>8</v>
      </c>
      <c r="M1" s="44" t="s">
        <v>9</v>
      </c>
      <c r="N1" s="44" t="s">
        <v>10</v>
      </c>
      <c r="O1" s="44" t="s">
        <v>11</v>
      </c>
    </row>
    <row r="2" spans="1:15" ht="15.75" x14ac:dyDescent="0.25">
      <c r="A2" s="43"/>
      <c r="B2" s="45"/>
      <c r="C2" s="44"/>
      <c r="D2" s="44"/>
      <c r="E2" s="44"/>
      <c r="F2" s="44"/>
      <c r="G2" s="16">
        <v>2024</v>
      </c>
      <c r="H2" s="16">
        <v>2025</v>
      </c>
      <c r="I2" s="16">
        <v>2026</v>
      </c>
      <c r="J2" s="16">
        <v>2027</v>
      </c>
      <c r="K2" s="16" t="s">
        <v>7</v>
      </c>
      <c r="L2" s="44"/>
      <c r="M2" s="44"/>
      <c r="N2" s="44"/>
      <c r="O2" s="44"/>
    </row>
    <row r="3" spans="1:15" ht="78.75" x14ac:dyDescent="0.25">
      <c r="A3" s="17" t="s">
        <v>200</v>
      </c>
      <c r="B3" s="18" t="s">
        <v>12</v>
      </c>
      <c r="C3" s="17" t="s">
        <v>13</v>
      </c>
      <c r="D3" s="17" t="s">
        <v>14</v>
      </c>
      <c r="E3" s="17" t="s">
        <v>15</v>
      </c>
      <c r="F3" s="17" t="s">
        <v>16</v>
      </c>
      <c r="G3" s="19">
        <v>159816.28</v>
      </c>
      <c r="H3" s="19">
        <v>0</v>
      </c>
      <c r="I3" s="19">
        <v>0</v>
      </c>
      <c r="J3" s="19">
        <v>0</v>
      </c>
      <c r="K3" s="20">
        <f>SUM(G3:J3)</f>
        <v>159816.28</v>
      </c>
      <c r="L3" s="21" t="s">
        <v>17</v>
      </c>
      <c r="M3" s="17" t="s">
        <v>18</v>
      </c>
      <c r="N3" s="17" t="s">
        <v>19</v>
      </c>
      <c r="O3" s="17" t="s">
        <v>20</v>
      </c>
    </row>
    <row r="4" spans="1:15" ht="66.75" customHeight="1" x14ac:dyDescent="0.25">
      <c r="A4" s="17" t="s">
        <v>201</v>
      </c>
      <c r="B4" s="18" t="s">
        <v>21</v>
      </c>
      <c r="C4" s="17" t="s">
        <v>22</v>
      </c>
      <c r="D4" s="17" t="s">
        <v>23</v>
      </c>
      <c r="E4" s="17" t="s">
        <v>15</v>
      </c>
      <c r="F4" s="17" t="s">
        <v>16</v>
      </c>
      <c r="G4" s="19">
        <v>159816.28</v>
      </c>
      <c r="H4" s="19">
        <v>0</v>
      </c>
      <c r="I4" s="19">
        <v>0</v>
      </c>
      <c r="J4" s="19">
        <v>0</v>
      </c>
      <c r="K4" s="20">
        <f t="shared" ref="K4:K41" si="0">SUM(G4:J4)</f>
        <v>159816.28</v>
      </c>
      <c r="L4" s="21" t="s">
        <v>17</v>
      </c>
      <c r="M4" s="17" t="s">
        <v>18</v>
      </c>
      <c r="N4" s="17" t="s">
        <v>19</v>
      </c>
      <c r="O4" s="17" t="s">
        <v>24</v>
      </c>
    </row>
    <row r="5" spans="1:15" ht="78.75" x14ac:dyDescent="0.25">
      <c r="A5" s="17" t="s">
        <v>202</v>
      </c>
      <c r="B5" s="18" t="s">
        <v>25</v>
      </c>
      <c r="C5" s="17" t="s">
        <v>26</v>
      </c>
      <c r="D5" s="17" t="s">
        <v>27</v>
      </c>
      <c r="E5" s="17" t="s">
        <v>15</v>
      </c>
      <c r="F5" s="17" t="s">
        <v>16</v>
      </c>
      <c r="G5" s="19">
        <v>159816.28</v>
      </c>
      <c r="H5" s="19">
        <v>0</v>
      </c>
      <c r="I5" s="19">
        <v>0</v>
      </c>
      <c r="J5" s="19">
        <v>0</v>
      </c>
      <c r="K5" s="20">
        <f t="shared" si="0"/>
        <v>159816.28</v>
      </c>
      <c r="L5" s="21" t="s">
        <v>17</v>
      </c>
      <c r="M5" s="17" t="s">
        <v>18</v>
      </c>
      <c r="N5" s="17" t="s">
        <v>19</v>
      </c>
      <c r="O5" s="17" t="s">
        <v>24</v>
      </c>
    </row>
    <row r="6" spans="1:15" ht="48" customHeight="1" x14ac:dyDescent="0.25">
      <c r="A6" s="17" t="s">
        <v>32</v>
      </c>
      <c r="B6" s="18" t="s">
        <v>33</v>
      </c>
      <c r="C6" s="17" t="s">
        <v>34</v>
      </c>
      <c r="D6" s="17" t="s">
        <v>35</v>
      </c>
      <c r="E6" s="17" t="s">
        <v>30</v>
      </c>
      <c r="F6" s="17" t="s">
        <v>28</v>
      </c>
      <c r="G6" s="19">
        <v>0</v>
      </c>
      <c r="H6" s="19">
        <v>0</v>
      </c>
      <c r="I6" s="19">
        <v>250000</v>
      </c>
      <c r="J6" s="19">
        <v>0</v>
      </c>
      <c r="K6" s="20">
        <f t="shared" si="0"/>
        <v>250000</v>
      </c>
      <c r="L6" s="21" t="s">
        <v>17</v>
      </c>
      <c r="M6" s="17" t="s">
        <v>36</v>
      </c>
      <c r="N6" s="17" t="s">
        <v>19</v>
      </c>
      <c r="O6" s="17" t="s">
        <v>37</v>
      </c>
    </row>
    <row r="7" spans="1:15" ht="48" customHeight="1" x14ac:dyDescent="0.25">
      <c r="A7" s="17" t="s">
        <v>203</v>
      </c>
      <c r="B7" s="18" t="s">
        <v>38</v>
      </c>
      <c r="C7" s="17" t="s">
        <v>39</v>
      </c>
      <c r="D7" s="17" t="s">
        <v>40</v>
      </c>
      <c r="E7" s="17" t="s">
        <v>15</v>
      </c>
      <c r="F7" s="17" t="s">
        <v>28</v>
      </c>
      <c r="G7" s="19">
        <v>151999.12</v>
      </c>
      <c r="H7" s="19">
        <v>248977.84</v>
      </c>
      <c r="I7" s="19">
        <v>0</v>
      </c>
      <c r="J7" s="19">
        <v>0</v>
      </c>
      <c r="K7" s="20">
        <f t="shared" si="0"/>
        <v>400976.95999999996</v>
      </c>
      <c r="L7" s="21" t="s">
        <v>17</v>
      </c>
      <c r="M7" s="17" t="s">
        <v>36</v>
      </c>
      <c r="N7" s="17" t="s">
        <v>19</v>
      </c>
      <c r="O7" s="17" t="s">
        <v>41</v>
      </c>
    </row>
    <row r="8" spans="1:15" ht="48" customHeight="1" x14ac:dyDescent="0.25">
      <c r="A8" s="17" t="s">
        <v>204</v>
      </c>
      <c r="B8" s="18" t="s">
        <v>42</v>
      </c>
      <c r="C8" s="17" t="s">
        <v>43</v>
      </c>
      <c r="D8" s="17" t="s">
        <v>44</v>
      </c>
      <c r="E8" s="17" t="s">
        <v>15</v>
      </c>
      <c r="F8" s="17" t="s">
        <v>28</v>
      </c>
      <c r="G8" s="19">
        <v>197313.1</v>
      </c>
      <c r="H8" s="19">
        <v>0</v>
      </c>
      <c r="I8" s="19">
        <v>0</v>
      </c>
      <c r="J8" s="19">
        <v>0</v>
      </c>
      <c r="K8" s="20">
        <f t="shared" si="0"/>
        <v>197313.1</v>
      </c>
      <c r="L8" s="21" t="s">
        <v>17</v>
      </c>
      <c r="M8" s="17" t="s">
        <v>36</v>
      </c>
      <c r="N8" s="17" t="s">
        <v>19</v>
      </c>
      <c r="O8" s="17" t="s">
        <v>45</v>
      </c>
    </row>
    <row r="9" spans="1:15" ht="48" customHeight="1" x14ac:dyDescent="0.25">
      <c r="A9" s="17" t="s">
        <v>46</v>
      </c>
      <c r="B9" s="18" t="s">
        <v>47</v>
      </c>
      <c r="C9" s="17" t="s">
        <v>48</v>
      </c>
      <c r="D9" s="17" t="s">
        <v>49</v>
      </c>
      <c r="E9" s="17" t="s">
        <v>15</v>
      </c>
      <c r="F9" s="17" t="s">
        <v>28</v>
      </c>
      <c r="G9" s="19">
        <v>0</v>
      </c>
      <c r="H9" s="19">
        <v>0</v>
      </c>
      <c r="I9" s="19">
        <v>200000</v>
      </c>
      <c r="J9" s="19">
        <v>0</v>
      </c>
      <c r="K9" s="20">
        <f t="shared" si="0"/>
        <v>200000</v>
      </c>
      <c r="L9" s="21" t="s">
        <v>17</v>
      </c>
      <c r="M9" s="17" t="s">
        <v>36</v>
      </c>
      <c r="N9" s="17" t="s">
        <v>19</v>
      </c>
      <c r="O9" s="17" t="s">
        <v>37</v>
      </c>
    </row>
    <row r="10" spans="1:15" s="4" customFormat="1" ht="63" customHeight="1" x14ac:dyDescent="0.25">
      <c r="A10" s="22" t="s">
        <v>50</v>
      </c>
      <c r="B10" s="23" t="s">
        <v>51</v>
      </c>
      <c r="C10" s="22" t="s">
        <v>52</v>
      </c>
      <c r="D10" s="22" t="s">
        <v>53</v>
      </c>
      <c r="E10" s="22" t="s">
        <v>15</v>
      </c>
      <c r="F10" s="22" t="s">
        <v>54</v>
      </c>
      <c r="G10" s="24">
        <v>0</v>
      </c>
      <c r="H10" s="24">
        <v>0</v>
      </c>
      <c r="I10" s="24">
        <v>0</v>
      </c>
      <c r="J10" s="24">
        <v>250000</v>
      </c>
      <c r="K10" s="20">
        <f t="shared" si="0"/>
        <v>250000</v>
      </c>
      <c r="L10" s="25" t="s">
        <v>17</v>
      </c>
      <c r="M10" s="22" t="s">
        <v>18</v>
      </c>
      <c r="N10" s="22" t="s">
        <v>55</v>
      </c>
      <c r="O10" s="22" t="s">
        <v>56</v>
      </c>
    </row>
    <row r="11" spans="1:15" s="4" customFormat="1" ht="48" customHeight="1" x14ac:dyDescent="0.25">
      <c r="A11" s="22" t="s">
        <v>57</v>
      </c>
      <c r="B11" s="23" t="s">
        <v>58</v>
      </c>
      <c r="C11" s="22" t="s">
        <v>59</v>
      </c>
      <c r="D11" s="22" t="s">
        <v>60</v>
      </c>
      <c r="E11" s="22" t="s">
        <v>30</v>
      </c>
      <c r="F11" s="22" t="s">
        <v>61</v>
      </c>
      <c r="G11" s="24">
        <v>0</v>
      </c>
      <c r="H11" s="24">
        <v>0</v>
      </c>
      <c r="I11" s="24">
        <v>0</v>
      </c>
      <c r="J11" s="24">
        <v>220000</v>
      </c>
      <c r="K11" s="20">
        <f t="shared" si="0"/>
        <v>220000</v>
      </c>
      <c r="L11" s="25" t="s">
        <v>17</v>
      </c>
      <c r="M11" s="22" t="s">
        <v>18</v>
      </c>
      <c r="N11" s="22" t="s">
        <v>55</v>
      </c>
      <c r="O11" s="22" t="s">
        <v>56</v>
      </c>
    </row>
    <row r="12" spans="1:15" ht="48" customHeight="1" x14ac:dyDescent="0.25">
      <c r="A12" s="17" t="s">
        <v>67</v>
      </c>
      <c r="B12" s="18" t="s">
        <v>68</v>
      </c>
      <c r="C12" s="17" t="s">
        <v>69</v>
      </c>
      <c r="D12" s="17" t="s">
        <v>70</v>
      </c>
      <c r="E12" s="17" t="s">
        <v>30</v>
      </c>
      <c r="F12" s="17" t="s">
        <v>65</v>
      </c>
      <c r="G12" s="19">
        <v>0</v>
      </c>
      <c r="H12" s="19">
        <v>0</v>
      </c>
      <c r="I12" s="19">
        <v>0</v>
      </c>
      <c r="J12" s="19">
        <v>450000</v>
      </c>
      <c r="K12" s="20">
        <f t="shared" si="0"/>
        <v>450000</v>
      </c>
      <c r="L12" s="21" t="s">
        <v>62</v>
      </c>
      <c r="M12" s="17" t="s">
        <v>19</v>
      </c>
      <c r="N12" s="17" t="s">
        <v>71</v>
      </c>
      <c r="O12" s="17" t="s">
        <v>66</v>
      </c>
    </row>
    <row r="13" spans="1:15" ht="48" customHeight="1" x14ac:dyDescent="0.25">
      <c r="A13" s="17" t="s">
        <v>72</v>
      </c>
      <c r="B13" s="18" t="s">
        <v>73</v>
      </c>
      <c r="C13" s="17" t="s">
        <v>74</v>
      </c>
      <c r="D13" s="17" t="s">
        <v>75</v>
      </c>
      <c r="E13" s="17" t="s">
        <v>15</v>
      </c>
      <c r="F13" s="17" t="s">
        <v>65</v>
      </c>
      <c r="G13" s="19">
        <v>0</v>
      </c>
      <c r="H13" s="19">
        <v>0</v>
      </c>
      <c r="I13" s="19">
        <v>0</v>
      </c>
      <c r="J13" s="19">
        <v>500000</v>
      </c>
      <c r="K13" s="20">
        <f t="shared" si="0"/>
        <v>500000</v>
      </c>
      <c r="L13" s="21" t="s">
        <v>62</v>
      </c>
      <c r="M13" s="17" t="s">
        <v>19</v>
      </c>
      <c r="N13" s="17" t="s">
        <v>71</v>
      </c>
      <c r="O13" s="17" t="s">
        <v>64</v>
      </c>
    </row>
    <row r="14" spans="1:15" ht="48" customHeight="1" x14ac:dyDescent="0.25">
      <c r="A14" s="17" t="s">
        <v>76</v>
      </c>
      <c r="B14" s="18" t="s">
        <v>77</v>
      </c>
      <c r="C14" s="26" t="s">
        <v>78</v>
      </c>
      <c r="D14" s="26" t="s">
        <v>79</v>
      </c>
      <c r="E14" s="26" t="s">
        <v>15</v>
      </c>
      <c r="F14" s="17" t="s">
        <v>65</v>
      </c>
      <c r="G14" s="19">
        <v>0</v>
      </c>
      <c r="H14" s="19">
        <v>0</v>
      </c>
      <c r="I14" s="19">
        <v>0</v>
      </c>
      <c r="J14" s="19">
        <v>350000</v>
      </c>
      <c r="K14" s="20">
        <f t="shared" si="0"/>
        <v>350000</v>
      </c>
      <c r="L14" s="21" t="s">
        <v>62</v>
      </c>
      <c r="M14" s="17" t="s">
        <v>19</v>
      </c>
      <c r="N14" s="17" t="s">
        <v>71</v>
      </c>
      <c r="O14" s="17" t="s">
        <v>63</v>
      </c>
    </row>
    <row r="15" spans="1:15" ht="48" customHeight="1" x14ac:dyDescent="0.25">
      <c r="A15" s="17" t="s">
        <v>205</v>
      </c>
      <c r="B15" s="18" t="s">
        <v>80</v>
      </c>
      <c r="C15" s="26" t="s">
        <v>450</v>
      </c>
      <c r="D15" s="26" t="s">
        <v>199</v>
      </c>
      <c r="E15" s="26" t="s">
        <v>15</v>
      </c>
      <c r="F15" s="17" t="s">
        <v>81</v>
      </c>
      <c r="G15" s="19">
        <v>0</v>
      </c>
      <c r="H15" s="19">
        <v>359968.19</v>
      </c>
      <c r="I15" s="19">
        <v>0</v>
      </c>
      <c r="J15" s="19">
        <v>450000</v>
      </c>
      <c r="K15" s="20">
        <f t="shared" si="0"/>
        <v>809968.19</v>
      </c>
      <c r="L15" s="21" t="s">
        <v>62</v>
      </c>
      <c r="M15" s="17" t="s">
        <v>18</v>
      </c>
      <c r="N15" s="17" t="s">
        <v>31</v>
      </c>
      <c r="O15" s="17" t="s">
        <v>41</v>
      </c>
    </row>
    <row r="16" spans="1:15" ht="85.5" customHeight="1" x14ac:dyDescent="0.25">
      <c r="A16" s="17" t="s">
        <v>82</v>
      </c>
      <c r="B16" s="18" t="s">
        <v>83</v>
      </c>
      <c r="C16" s="26" t="s">
        <v>436</v>
      </c>
      <c r="D16" s="26" t="s">
        <v>84</v>
      </c>
      <c r="E16" s="26" t="s">
        <v>15</v>
      </c>
      <c r="F16" s="17" t="s">
        <v>81</v>
      </c>
      <c r="G16" s="19">
        <v>0</v>
      </c>
      <c r="H16" s="19">
        <v>0</v>
      </c>
      <c r="I16" s="19">
        <v>200000</v>
      </c>
      <c r="J16" s="19">
        <v>0</v>
      </c>
      <c r="K16" s="20">
        <f t="shared" si="0"/>
        <v>200000</v>
      </c>
      <c r="L16" s="21" t="s">
        <v>62</v>
      </c>
      <c r="M16" s="17" t="s">
        <v>18</v>
      </c>
      <c r="N16" s="17" t="s">
        <v>31</v>
      </c>
      <c r="O16" s="17" t="s">
        <v>45</v>
      </c>
    </row>
    <row r="17" spans="1:15" ht="58.5" customHeight="1" x14ac:dyDescent="0.25">
      <c r="A17" s="17" t="s">
        <v>206</v>
      </c>
      <c r="B17" s="18" t="s">
        <v>86</v>
      </c>
      <c r="C17" s="26" t="s">
        <v>87</v>
      </c>
      <c r="D17" s="26" t="s">
        <v>88</v>
      </c>
      <c r="E17" s="26" t="s">
        <v>15</v>
      </c>
      <c r="F17" s="17" t="s">
        <v>85</v>
      </c>
      <c r="G17" s="19">
        <v>531819.72</v>
      </c>
      <c r="H17" s="19">
        <v>0</v>
      </c>
      <c r="I17" s="19">
        <v>0</v>
      </c>
      <c r="J17" s="19">
        <v>0</v>
      </c>
      <c r="K17" s="20">
        <f t="shared" si="0"/>
        <v>531819.72</v>
      </c>
      <c r="L17" s="21" t="s">
        <v>62</v>
      </c>
      <c r="M17" s="17" t="s">
        <v>19</v>
      </c>
      <c r="N17" s="17" t="s">
        <v>71</v>
      </c>
      <c r="O17" s="17" t="s">
        <v>66</v>
      </c>
    </row>
    <row r="18" spans="1:15" ht="60" customHeight="1" x14ac:dyDescent="0.25">
      <c r="A18" s="17" t="s">
        <v>89</v>
      </c>
      <c r="B18" s="18" t="s">
        <v>90</v>
      </c>
      <c r="C18" s="26" t="s">
        <v>91</v>
      </c>
      <c r="D18" s="26" t="s">
        <v>92</v>
      </c>
      <c r="E18" s="26" t="s">
        <v>15</v>
      </c>
      <c r="F18" s="17" t="s">
        <v>85</v>
      </c>
      <c r="G18" s="19">
        <v>0</v>
      </c>
      <c r="H18" s="19">
        <v>0</v>
      </c>
      <c r="I18" s="19">
        <v>0</v>
      </c>
      <c r="J18" s="19">
        <v>400000</v>
      </c>
      <c r="K18" s="20">
        <f t="shared" si="0"/>
        <v>400000</v>
      </c>
      <c r="L18" s="21" t="s">
        <v>62</v>
      </c>
      <c r="M18" s="17" t="s">
        <v>19</v>
      </c>
      <c r="N18" s="17" t="s">
        <v>71</v>
      </c>
      <c r="O18" s="17" t="s">
        <v>66</v>
      </c>
    </row>
    <row r="19" spans="1:15" ht="78" customHeight="1" x14ac:dyDescent="0.25">
      <c r="A19" s="17" t="s">
        <v>93</v>
      </c>
      <c r="B19" s="18" t="s">
        <v>94</v>
      </c>
      <c r="C19" s="26" t="s">
        <v>95</v>
      </c>
      <c r="D19" s="26" t="s">
        <v>96</v>
      </c>
      <c r="E19" s="26" t="s">
        <v>15</v>
      </c>
      <c r="F19" s="17" t="s">
        <v>85</v>
      </c>
      <c r="G19" s="19">
        <v>0</v>
      </c>
      <c r="H19" s="19">
        <v>0</v>
      </c>
      <c r="I19" s="19">
        <v>300000</v>
      </c>
      <c r="J19" s="19">
        <v>0</v>
      </c>
      <c r="K19" s="20">
        <f t="shared" si="0"/>
        <v>300000</v>
      </c>
      <c r="L19" s="21" t="s">
        <v>62</v>
      </c>
      <c r="M19" s="17" t="s">
        <v>19</v>
      </c>
      <c r="N19" s="17" t="s">
        <v>71</v>
      </c>
      <c r="O19" s="17" t="s">
        <v>64</v>
      </c>
    </row>
    <row r="20" spans="1:15" ht="78.75" x14ac:dyDescent="0.25">
      <c r="A20" s="17" t="s">
        <v>97</v>
      </c>
      <c r="B20" s="18" t="s">
        <v>98</v>
      </c>
      <c r="C20" s="26" t="s">
        <v>99</v>
      </c>
      <c r="D20" s="26" t="s">
        <v>100</v>
      </c>
      <c r="E20" s="26" t="s">
        <v>15</v>
      </c>
      <c r="F20" s="17" t="s">
        <v>85</v>
      </c>
      <c r="G20" s="19">
        <v>0</v>
      </c>
      <c r="H20" s="19">
        <v>0</v>
      </c>
      <c r="I20" s="19">
        <v>300000</v>
      </c>
      <c r="J20" s="19">
        <v>0</v>
      </c>
      <c r="K20" s="20">
        <f t="shared" si="0"/>
        <v>300000</v>
      </c>
      <c r="L20" s="21" t="s">
        <v>62</v>
      </c>
      <c r="M20" s="17" t="s">
        <v>19</v>
      </c>
      <c r="N20" s="17" t="s">
        <v>71</v>
      </c>
      <c r="O20" s="17" t="s">
        <v>63</v>
      </c>
    </row>
    <row r="21" spans="1:15" ht="48" customHeight="1" x14ac:dyDescent="0.25">
      <c r="A21" s="17" t="s">
        <v>209</v>
      </c>
      <c r="B21" s="18" t="s">
        <v>101</v>
      </c>
      <c r="C21" s="26" t="s">
        <v>102</v>
      </c>
      <c r="D21" s="26" t="s">
        <v>103</v>
      </c>
      <c r="E21" s="26" t="s">
        <v>15</v>
      </c>
      <c r="F21" s="17" t="s">
        <v>104</v>
      </c>
      <c r="G21" s="19">
        <v>180000</v>
      </c>
      <c r="H21" s="19">
        <v>0</v>
      </c>
      <c r="I21" s="19">
        <v>0</v>
      </c>
      <c r="J21" s="19">
        <v>0</v>
      </c>
      <c r="K21" s="20">
        <f t="shared" si="0"/>
        <v>180000</v>
      </c>
      <c r="L21" s="21" t="s">
        <v>105</v>
      </c>
      <c r="M21" s="17" t="s">
        <v>18</v>
      </c>
      <c r="N21" s="17" t="s">
        <v>19</v>
      </c>
      <c r="O21" s="17" t="s">
        <v>106</v>
      </c>
    </row>
    <row r="22" spans="1:15" ht="48" customHeight="1" x14ac:dyDescent="0.25">
      <c r="A22" s="17" t="s">
        <v>107</v>
      </c>
      <c r="B22" s="18" t="s">
        <v>108</v>
      </c>
      <c r="C22" s="17" t="s">
        <v>109</v>
      </c>
      <c r="D22" s="17" t="s">
        <v>451</v>
      </c>
      <c r="E22" s="17" t="s">
        <v>15</v>
      </c>
      <c r="F22" s="17" t="s">
        <v>104</v>
      </c>
      <c r="G22" s="19">
        <v>180000</v>
      </c>
      <c r="H22" s="19">
        <v>0</v>
      </c>
      <c r="I22" s="19">
        <v>350000</v>
      </c>
      <c r="J22" s="19">
        <v>0</v>
      </c>
      <c r="K22" s="20">
        <f t="shared" si="0"/>
        <v>530000</v>
      </c>
      <c r="L22" s="21" t="s">
        <v>105</v>
      </c>
      <c r="M22" s="17" t="s">
        <v>18</v>
      </c>
      <c r="N22" s="17" t="s">
        <v>55</v>
      </c>
      <c r="O22" s="17" t="s">
        <v>56</v>
      </c>
    </row>
    <row r="23" spans="1:15" ht="48" customHeight="1" x14ac:dyDescent="0.25">
      <c r="A23" s="17" t="s">
        <v>210</v>
      </c>
      <c r="B23" s="18" t="s">
        <v>110</v>
      </c>
      <c r="C23" s="17" t="s">
        <v>442</v>
      </c>
      <c r="D23" s="17" t="s">
        <v>111</v>
      </c>
      <c r="E23" s="17" t="s">
        <v>15</v>
      </c>
      <c r="F23" s="17" t="s">
        <v>28</v>
      </c>
      <c r="G23" s="19">
        <v>199865.56</v>
      </c>
      <c r="H23" s="19">
        <v>0</v>
      </c>
      <c r="I23" s="19">
        <v>0</v>
      </c>
      <c r="J23" s="19">
        <v>0</v>
      </c>
      <c r="K23" s="20">
        <f t="shared" si="0"/>
        <v>199865.56</v>
      </c>
      <c r="L23" s="21" t="s">
        <v>17</v>
      </c>
      <c r="M23" s="17" t="s">
        <v>18</v>
      </c>
      <c r="N23" s="17" t="s">
        <v>19</v>
      </c>
      <c r="O23" s="17" t="s">
        <v>45</v>
      </c>
    </row>
    <row r="24" spans="1:15" ht="48" customHeight="1" x14ac:dyDescent="0.25">
      <c r="A24" s="17" t="s">
        <v>211</v>
      </c>
      <c r="B24" s="18" t="s">
        <v>112</v>
      </c>
      <c r="C24" s="17" t="s">
        <v>443</v>
      </c>
      <c r="D24" s="17" t="s">
        <v>113</v>
      </c>
      <c r="E24" s="17" t="s">
        <v>15</v>
      </c>
      <c r="F24" s="17" t="s">
        <v>28</v>
      </c>
      <c r="G24" s="19">
        <v>199865.56</v>
      </c>
      <c r="H24" s="19">
        <v>0</v>
      </c>
      <c r="I24" s="19">
        <v>0</v>
      </c>
      <c r="J24" s="19">
        <v>0</v>
      </c>
      <c r="K24" s="20">
        <f t="shared" si="0"/>
        <v>199865.56</v>
      </c>
      <c r="L24" s="21" t="s">
        <v>17</v>
      </c>
      <c r="M24" s="17" t="s">
        <v>18</v>
      </c>
      <c r="N24" s="17" t="s">
        <v>19</v>
      </c>
      <c r="O24" s="17" t="s">
        <v>20</v>
      </c>
    </row>
    <row r="25" spans="1:15" ht="48" customHeight="1" x14ac:dyDescent="0.25">
      <c r="A25" s="17" t="s">
        <v>212</v>
      </c>
      <c r="B25" s="18" t="s">
        <v>114</v>
      </c>
      <c r="C25" s="17" t="s">
        <v>115</v>
      </c>
      <c r="D25" s="17" t="s">
        <v>116</v>
      </c>
      <c r="E25" s="17" t="s">
        <v>15</v>
      </c>
      <c r="F25" s="17" t="s">
        <v>81</v>
      </c>
      <c r="G25" s="19">
        <v>195807.08</v>
      </c>
      <c r="H25" s="19">
        <v>0</v>
      </c>
      <c r="I25" s="19">
        <v>0</v>
      </c>
      <c r="J25" s="19">
        <v>0</v>
      </c>
      <c r="K25" s="20">
        <f t="shared" si="0"/>
        <v>195807.08</v>
      </c>
      <c r="L25" s="21" t="s">
        <v>62</v>
      </c>
      <c r="M25" s="17" t="s">
        <v>18</v>
      </c>
      <c r="N25" s="17" t="s">
        <v>29</v>
      </c>
      <c r="O25" s="17" t="s">
        <v>64</v>
      </c>
    </row>
    <row r="26" spans="1:15" ht="48" customHeight="1" x14ac:dyDescent="0.25">
      <c r="A26" s="17" t="s">
        <v>213</v>
      </c>
      <c r="B26" s="18" t="s">
        <v>117</v>
      </c>
      <c r="C26" s="17" t="s">
        <v>452</v>
      </c>
      <c r="D26" s="17" t="s">
        <v>453</v>
      </c>
      <c r="E26" s="17" t="s">
        <v>15</v>
      </c>
      <c r="F26" s="17" t="s">
        <v>28</v>
      </c>
      <c r="G26" s="19">
        <v>0</v>
      </c>
      <c r="H26" s="19">
        <v>210289.49</v>
      </c>
      <c r="I26" s="19">
        <v>0</v>
      </c>
      <c r="J26" s="19">
        <v>0</v>
      </c>
      <c r="K26" s="20">
        <f t="shared" si="0"/>
        <v>210289.49</v>
      </c>
      <c r="L26" s="21" t="s">
        <v>17</v>
      </c>
      <c r="M26" s="17" t="s">
        <v>18</v>
      </c>
      <c r="N26" s="17" t="s">
        <v>55</v>
      </c>
      <c r="O26" s="17" t="s">
        <v>56</v>
      </c>
    </row>
    <row r="27" spans="1:15" ht="48" customHeight="1" x14ac:dyDescent="0.25">
      <c r="A27" s="17" t="s">
        <v>214</v>
      </c>
      <c r="B27" s="18" t="s">
        <v>118</v>
      </c>
      <c r="C27" s="17" t="s">
        <v>119</v>
      </c>
      <c r="D27" s="17" t="s">
        <v>120</v>
      </c>
      <c r="E27" s="17" t="s">
        <v>15</v>
      </c>
      <c r="F27" s="17" t="s">
        <v>121</v>
      </c>
      <c r="G27" s="19">
        <v>0</v>
      </c>
      <c r="H27" s="19">
        <v>149786.59</v>
      </c>
      <c r="I27" s="19">
        <v>0</v>
      </c>
      <c r="J27" s="19">
        <v>0</v>
      </c>
      <c r="K27" s="20">
        <f t="shared" si="0"/>
        <v>149786.59</v>
      </c>
      <c r="L27" s="21" t="s">
        <v>62</v>
      </c>
      <c r="M27" s="17" t="s">
        <v>18</v>
      </c>
      <c r="N27" s="17" t="s">
        <v>71</v>
      </c>
      <c r="O27" s="17" t="s">
        <v>122</v>
      </c>
    </row>
    <row r="28" spans="1:15" ht="69.75" customHeight="1" x14ac:dyDescent="0.25">
      <c r="A28" s="17" t="s">
        <v>123</v>
      </c>
      <c r="B28" s="18" t="s">
        <v>124</v>
      </c>
      <c r="C28" s="17" t="s">
        <v>125</v>
      </c>
      <c r="D28" s="17" t="s">
        <v>126</v>
      </c>
      <c r="E28" s="17" t="s">
        <v>15</v>
      </c>
      <c r="F28" s="17" t="s">
        <v>121</v>
      </c>
      <c r="G28" s="19">
        <v>0</v>
      </c>
      <c r="H28" s="19">
        <v>0</v>
      </c>
      <c r="I28" s="19">
        <v>200000</v>
      </c>
      <c r="J28" s="19">
        <v>0</v>
      </c>
      <c r="K28" s="20">
        <f t="shared" si="0"/>
        <v>200000</v>
      </c>
      <c r="L28" s="21" t="s">
        <v>62</v>
      </c>
      <c r="M28" s="17" t="s">
        <v>19</v>
      </c>
      <c r="N28" s="17" t="s">
        <v>19</v>
      </c>
      <c r="O28" s="17" t="s">
        <v>20</v>
      </c>
    </row>
    <row r="29" spans="1:15" ht="78.75" x14ac:dyDescent="0.25">
      <c r="A29" s="17" t="s">
        <v>127</v>
      </c>
      <c r="B29" s="18" t="s">
        <v>128</v>
      </c>
      <c r="C29" s="17" t="s">
        <v>129</v>
      </c>
      <c r="D29" s="17" t="s">
        <v>130</v>
      </c>
      <c r="E29" s="17" t="s">
        <v>15</v>
      </c>
      <c r="F29" s="17" t="s">
        <v>121</v>
      </c>
      <c r="G29" s="19">
        <v>0</v>
      </c>
      <c r="H29" s="19">
        <v>0</v>
      </c>
      <c r="I29" s="19">
        <v>200000</v>
      </c>
      <c r="J29" s="19">
        <v>0</v>
      </c>
      <c r="K29" s="20">
        <f t="shared" si="0"/>
        <v>200000</v>
      </c>
      <c r="L29" s="21" t="s">
        <v>62</v>
      </c>
      <c r="M29" s="17" t="s">
        <v>19</v>
      </c>
      <c r="N29" s="17" t="s">
        <v>19</v>
      </c>
      <c r="O29" s="17" t="s">
        <v>45</v>
      </c>
    </row>
    <row r="30" spans="1:15" ht="48" customHeight="1" x14ac:dyDescent="0.25">
      <c r="A30" s="17" t="s">
        <v>131</v>
      </c>
      <c r="B30" s="18" t="s">
        <v>132</v>
      </c>
      <c r="C30" s="17" t="s">
        <v>133</v>
      </c>
      <c r="D30" s="17" t="s">
        <v>134</v>
      </c>
      <c r="E30" s="17" t="s">
        <v>15</v>
      </c>
      <c r="F30" s="17" t="s">
        <v>65</v>
      </c>
      <c r="G30" s="19">
        <v>0</v>
      </c>
      <c r="H30" s="19">
        <v>0</v>
      </c>
      <c r="I30" s="19">
        <v>0</v>
      </c>
      <c r="J30" s="19">
        <v>150000</v>
      </c>
      <c r="K30" s="20">
        <f t="shared" si="0"/>
        <v>150000</v>
      </c>
      <c r="L30" s="21" t="s">
        <v>62</v>
      </c>
      <c r="M30" s="17" t="s">
        <v>19</v>
      </c>
      <c r="N30" s="17" t="s">
        <v>135</v>
      </c>
      <c r="O30" s="17" t="s">
        <v>41</v>
      </c>
    </row>
    <row r="31" spans="1:15" ht="48" customHeight="1" x14ac:dyDescent="0.25">
      <c r="A31" s="17" t="s">
        <v>136</v>
      </c>
      <c r="B31" s="18" t="s">
        <v>137</v>
      </c>
      <c r="C31" s="17" t="s">
        <v>433</v>
      </c>
      <c r="D31" s="17" t="s">
        <v>138</v>
      </c>
      <c r="E31" s="17" t="s">
        <v>15</v>
      </c>
      <c r="F31" s="17" t="s">
        <v>65</v>
      </c>
      <c r="G31" s="19">
        <v>0</v>
      </c>
      <c r="H31" s="19">
        <v>0</v>
      </c>
      <c r="I31" s="19">
        <v>250000</v>
      </c>
      <c r="J31" s="19">
        <v>0</v>
      </c>
      <c r="K31" s="20">
        <f t="shared" si="0"/>
        <v>250000</v>
      </c>
      <c r="L31" s="21" t="s">
        <v>62</v>
      </c>
      <c r="M31" s="17" t="s">
        <v>18</v>
      </c>
      <c r="N31" s="17" t="s">
        <v>135</v>
      </c>
      <c r="O31" s="17" t="s">
        <v>434</v>
      </c>
    </row>
    <row r="32" spans="1:15" ht="48" customHeight="1" x14ac:dyDescent="0.25">
      <c r="A32" s="17" t="s">
        <v>215</v>
      </c>
      <c r="B32" s="18" t="s">
        <v>139</v>
      </c>
      <c r="C32" s="17" t="s">
        <v>140</v>
      </c>
      <c r="D32" s="17" t="s">
        <v>141</v>
      </c>
      <c r="E32" s="17" t="s">
        <v>15</v>
      </c>
      <c r="F32" s="17" t="s">
        <v>81</v>
      </c>
      <c r="G32" s="19">
        <v>0</v>
      </c>
      <c r="H32" s="19">
        <v>140582.59</v>
      </c>
      <c r="I32" s="19">
        <v>0</v>
      </c>
      <c r="J32" s="19">
        <v>0</v>
      </c>
      <c r="K32" s="20">
        <f t="shared" si="0"/>
        <v>140582.59</v>
      </c>
      <c r="L32" s="21" t="s">
        <v>62</v>
      </c>
      <c r="M32" s="17" t="s">
        <v>36</v>
      </c>
      <c r="N32" s="17" t="s">
        <v>142</v>
      </c>
      <c r="O32" s="17" t="s">
        <v>20</v>
      </c>
    </row>
    <row r="33" spans="1:15" ht="48" customHeight="1" x14ac:dyDescent="0.25">
      <c r="A33" s="17" t="s">
        <v>143</v>
      </c>
      <c r="B33" s="18" t="s">
        <v>144</v>
      </c>
      <c r="C33" s="17" t="s">
        <v>437</v>
      </c>
      <c r="D33" s="17" t="s">
        <v>438</v>
      </c>
      <c r="E33" s="17" t="s">
        <v>15</v>
      </c>
      <c r="F33" s="17" t="s">
        <v>145</v>
      </c>
      <c r="G33" s="19">
        <v>0</v>
      </c>
      <c r="H33" s="19">
        <v>0</v>
      </c>
      <c r="I33" s="19">
        <v>300000</v>
      </c>
      <c r="J33" s="19">
        <v>0</v>
      </c>
      <c r="K33" s="20">
        <f t="shared" si="0"/>
        <v>300000</v>
      </c>
      <c r="L33" s="21" t="s">
        <v>105</v>
      </c>
      <c r="M33" s="17" t="s">
        <v>18</v>
      </c>
      <c r="N33" s="17" t="s">
        <v>55</v>
      </c>
      <c r="O33" s="17" t="s">
        <v>56</v>
      </c>
    </row>
    <row r="34" spans="1:15" ht="78.75" x14ac:dyDescent="0.25">
      <c r="A34" s="17" t="s">
        <v>216</v>
      </c>
      <c r="B34" s="27" t="s">
        <v>146</v>
      </c>
      <c r="C34" s="17" t="s">
        <v>147</v>
      </c>
      <c r="D34" s="17" t="s">
        <v>148</v>
      </c>
      <c r="E34" s="17" t="s">
        <v>30</v>
      </c>
      <c r="F34" s="17" t="s">
        <v>28</v>
      </c>
      <c r="G34" s="19">
        <v>321500</v>
      </c>
      <c r="H34" s="19">
        <v>0</v>
      </c>
      <c r="I34" s="19">
        <v>0</v>
      </c>
      <c r="J34" s="19">
        <v>0</v>
      </c>
      <c r="K34" s="20">
        <f t="shared" si="0"/>
        <v>321500</v>
      </c>
      <c r="L34" s="21" t="s">
        <v>17</v>
      </c>
      <c r="M34" s="17" t="s">
        <v>18</v>
      </c>
      <c r="N34" s="17" t="s">
        <v>29</v>
      </c>
      <c r="O34" s="17" t="s">
        <v>149</v>
      </c>
    </row>
    <row r="35" spans="1:15" s="4" customFormat="1" ht="48" customHeight="1" x14ac:dyDescent="0.25">
      <c r="A35" s="22" t="s">
        <v>217</v>
      </c>
      <c r="B35" s="28" t="s">
        <v>208</v>
      </c>
      <c r="C35" s="22" t="s">
        <v>454</v>
      </c>
      <c r="D35" s="22" t="s">
        <v>207</v>
      </c>
      <c r="E35" s="22" t="s">
        <v>30</v>
      </c>
      <c r="F35" s="22" t="s">
        <v>28</v>
      </c>
      <c r="G35" s="24">
        <v>0</v>
      </c>
      <c r="H35" s="24">
        <v>159543.10999999999</v>
      </c>
      <c r="I35" s="24">
        <v>0</v>
      </c>
      <c r="J35" s="24">
        <v>0</v>
      </c>
      <c r="K35" s="20">
        <f t="shared" si="0"/>
        <v>159543.10999999999</v>
      </c>
      <c r="L35" s="25" t="s">
        <v>17</v>
      </c>
      <c r="M35" s="22" t="s">
        <v>19</v>
      </c>
      <c r="N35" s="22" t="s">
        <v>29</v>
      </c>
      <c r="O35" s="22" t="s">
        <v>20</v>
      </c>
    </row>
    <row r="36" spans="1:15" ht="47.25" x14ac:dyDescent="0.25">
      <c r="A36" s="29" t="s">
        <v>357</v>
      </c>
      <c r="B36" s="18" t="s">
        <v>356</v>
      </c>
      <c r="C36" s="17" t="s">
        <v>455</v>
      </c>
      <c r="D36" s="17" t="s">
        <v>456</v>
      </c>
      <c r="E36" s="17" t="s">
        <v>15</v>
      </c>
      <c r="F36" s="17" t="s">
        <v>81</v>
      </c>
      <c r="G36" s="19">
        <v>0</v>
      </c>
      <c r="H36" s="19">
        <v>0</v>
      </c>
      <c r="I36" s="19">
        <v>0</v>
      </c>
      <c r="J36" s="19">
        <v>450000</v>
      </c>
      <c r="K36" s="20">
        <f t="shared" si="0"/>
        <v>450000</v>
      </c>
      <c r="L36" s="21" t="s">
        <v>62</v>
      </c>
      <c r="M36" s="17" t="s">
        <v>18</v>
      </c>
      <c r="N36" s="17" t="s">
        <v>135</v>
      </c>
      <c r="O36" s="17" t="s">
        <v>358</v>
      </c>
    </row>
    <row r="37" spans="1:15" ht="64.5" customHeight="1" x14ac:dyDescent="0.25">
      <c r="A37" s="17" t="s">
        <v>430</v>
      </c>
      <c r="B37" s="27" t="s">
        <v>458</v>
      </c>
      <c r="C37" s="17" t="s">
        <v>457</v>
      </c>
      <c r="D37" s="30" t="s">
        <v>439</v>
      </c>
      <c r="E37" s="17" t="s">
        <v>427</v>
      </c>
      <c r="F37" s="17" t="s">
        <v>28</v>
      </c>
      <c r="G37" s="19">
        <v>0</v>
      </c>
      <c r="H37" s="19">
        <v>216498.24</v>
      </c>
      <c r="I37" s="19">
        <v>0</v>
      </c>
      <c r="J37" s="19">
        <v>0</v>
      </c>
      <c r="K37" s="20">
        <f t="shared" si="0"/>
        <v>216498.24</v>
      </c>
      <c r="L37" s="21" t="s">
        <v>17</v>
      </c>
      <c r="M37" s="17" t="s">
        <v>18</v>
      </c>
      <c r="N37" s="17" t="s">
        <v>55</v>
      </c>
      <c r="O37" s="17" t="s">
        <v>56</v>
      </c>
    </row>
    <row r="38" spans="1:15" ht="63" x14ac:dyDescent="0.25">
      <c r="A38" s="17" t="s">
        <v>431</v>
      </c>
      <c r="B38" s="27" t="s">
        <v>459</v>
      </c>
      <c r="C38" s="17" t="s">
        <v>444</v>
      </c>
      <c r="D38" s="30" t="s">
        <v>440</v>
      </c>
      <c r="E38" s="17" t="s">
        <v>427</v>
      </c>
      <c r="F38" s="17" t="s">
        <v>104</v>
      </c>
      <c r="G38" s="19">
        <v>0</v>
      </c>
      <c r="H38" s="19">
        <v>300000</v>
      </c>
      <c r="I38" s="19">
        <v>0</v>
      </c>
      <c r="J38" s="19">
        <v>0</v>
      </c>
      <c r="K38" s="20">
        <f t="shared" si="0"/>
        <v>300000</v>
      </c>
      <c r="L38" s="21" t="s">
        <v>105</v>
      </c>
      <c r="M38" s="17" t="s">
        <v>18</v>
      </c>
      <c r="N38" s="17" t="s">
        <v>55</v>
      </c>
      <c r="O38" s="17" t="s">
        <v>56</v>
      </c>
    </row>
    <row r="39" spans="1:15" ht="48" customHeight="1" x14ac:dyDescent="0.25">
      <c r="A39" s="17" t="s">
        <v>432</v>
      </c>
      <c r="B39" s="27" t="s">
        <v>460</v>
      </c>
      <c r="C39" s="17" t="s">
        <v>445</v>
      </c>
      <c r="D39" s="30" t="s">
        <v>441</v>
      </c>
      <c r="E39" s="17" t="s">
        <v>427</v>
      </c>
      <c r="F39" s="17" t="s">
        <v>85</v>
      </c>
      <c r="G39" s="19">
        <v>0</v>
      </c>
      <c r="H39" s="19">
        <v>315038.21999999997</v>
      </c>
      <c r="I39" s="19">
        <v>0</v>
      </c>
      <c r="J39" s="19">
        <v>0</v>
      </c>
      <c r="K39" s="20">
        <f t="shared" si="0"/>
        <v>315038.21999999997</v>
      </c>
      <c r="L39" s="21" t="s">
        <v>62</v>
      </c>
      <c r="M39" s="17" t="s">
        <v>19</v>
      </c>
      <c r="N39" s="17" t="s">
        <v>135</v>
      </c>
      <c r="O39" s="17" t="s">
        <v>428</v>
      </c>
    </row>
    <row r="40" spans="1:15" s="5" customFormat="1" ht="47.25" x14ac:dyDescent="0.25">
      <c r="A40" s="17"/>
      <c r="B40" s="27" t="s">
        <v>461</v>
      </c>
      <c r="C40" s="17" t="s">
        <v>446</v>
      </c>
      <c r="D40" s="30" t="s">
        <v>441</v>
      </c>
      <c r="E40" s="17" t="s">
        <v>427</v>
      </c>
      <c r="F40" s="17" t="s">
        <v>85</v>
      </c>
      <c r="G40" s="19">
        <v>0</v>
      </c>
      <c r="H40" s="19">
        <v>299641.92</v>
      </c>
      <c r="I40" s="19">
        <v>0</v>
      </c>
      <c r="J40" s="19">
        <v>0</v>
      </c>
      <c r="K40" s="20">
        <f t="shared" si="0"/>
        <v>299641.92</v>
      </c>
      <c r="L40" s="21" t="s">
        <v>62</v>
      </c>
      <c r="M40" s="17" t="s">
        <v>19</v>
      </c>
      <c r="N40" s="17" t="s">
        <v>135</v>
      </c>
      <c r="O40" s="17" t="s">
        <v>429</v>
      </c>
    </row>
    <row r="41" spans="1:15" s="5" customFormat="1" ht="78.75" x14ac:dyDescent="0.25">
      <c r="A41" s="55"/>
      <c r="B41" s="56" t="s">
        <v>462</v>
      </c>
      <c r="C41" s="55" t="s">
        <v>463</v>
      </c>
      <c r="D41" s="57" t="s">
        <v>464</v>
      </c>
      <c r="E41" s="55" t="s">
        <v>15</v>
      </c>
      <c r="F41" s="55" t="s">
        <v>81</v>
      </c>
      <c r="G41" s="58">
        <v>0</v>
      </c>
      <c r="H41" s="58">
        <v>140583</v>
      </c>
      <c r="I41" s="58">
        <v>300000</v>
      </c>
      <c r="J41" s="58">
        <v>0</v>
      </c>
      <c r="K41" s="59">
        <f t="shared" si="0"/>
        <v>440583</v>
      </c>
      <c r="L41" s="56" t="s">
        <v>62</v>
      </c>
      <c r="M41" s="55" t="s">
        <v>36</v>
      </c>
      <c r="N41" s="55" t="s">
        <v>19</v>
      </c>
      <c r="O41" s="55" t="s">
        <v>41</v>
      </c>
    </row>
    <row r="42" spans="1:15" ht="48" customHeight="1" x14ac:dyDescent="0.25">
      <c r="G42" s="60">
        <f>SUM(G3:G41)</f>
        <v>2637618.98</v>
      </c>
      <c r="H42" s="60">
        <f>SUM(H3:H41)</f>
        <v>2540909.19</v>
      </c>
      <c r="I42" s="60">
        <f>SUM(I3:I41)</f>
        <v>2850000</v>
      </c>
      <c r="J42" s="60">
        <f>SUM(J3:J41)</f>
        <v>3220000</v>
      </c>
      <c r="K42" s="60">
        <f>SUM(K3:K41)</f>
        <v>11248528.17</v>
      </c>
    </row>
    <row r="43" spans="1:15" ht="48" customHeight="1" x14ac:dyDescent="0.25">
      <c r="G43" s="15"/>
      <c r="I43" s="3"/>
    </row>
    <row r="44" spans="1:15" ht="48" customHeight="1" x14ac:dyDescent="0.25">
      <c r="K44" s="3"/>
    </row>
    <row r="45" spans="1:15" ht="48" customHeight="1" x14ac:dyDescent="0.25">
      <c r="K45" s="3"/>
    </row>
    <row r="46" spans="1:15" ht="48" customHeight="1" x14ac:dyDescent="0.25">
      <c r="K46" s="3"/>
    </row>
    <row r="47" spans="1:15" ht="48" customHeight="1" x14ac:dyDescent="0.25">
      <c r="K47" s="3"/>
    </row>
  </sheetData>
  <autoFilter ref="A2:O42" xr:uid="{00000000-0001-0000-0000-000000000000}"/>
  <mergeCells count="11">
    <mergeCell ref="A1:A2"/>
    <mergeCell ref="O1:O2"/>
    <mergeCell ref="N1:N2"/>
    <mergeCell ref="M1:M2"/>
    <mergeCell ref="L1:L2"/>
    <mergeCell ref="F1:F2"/>
    <mergeCell ref="E1:E2"/>
    <mergeCell ref="D1:D2"/>
    <mergeCell ref="C1:C2"/>
    <mergeCell ref="B1:B2"/>
    <mergeCell ref="G1:K1"/>
  </mergeCells>
  <phoneticPr fontId="2" type="noConversion"/>
  <conditionalFormatting sqref="B3:O3 A37:C41 E37:J41 B4:J36 K4:O41">
    <cfRule type="expression" dxfId="33" priority="2">
      <formula>IF(LEN($B3)&gt;1,TRUE,FALSE)</formula>
    </cfRule>
  </conditionalFormatting>
  <conditionalFormatting sqref="D37:D41">
    <cfRule type="expression" dxfId="32" priority="1">
      <formula>IF(LEN(#REF!)&gt;1,TRUE,FALSE)</formula>
    </cfRule>
  </conditionalFormatting>
  <conditionalFormatting sqref="F3 L3 M3:O41">
    <cfRule type="cellIs" dxfId="31" priority="68" operator="equal">
      <formula>0</formula>
    </cfRule>
  </conditionalFormatting>
  <conditionalFormatting sqref="L1">
    <cfRule type="containsText" dxfId="30" priority="69" operator="containsText" text="Não prioritário">
      <formula>NOT(ISERROR(SEARCH("Não prioritário",L1)))</formula>
    </cfRule>
    <cfRule type="containsText" dxfId="29" priority="70" operator="containsText" text="Prioritário">
      <formula>NOT(ISERROR(SEARCH("Prioritário",L1)))</formula>
    </cfRule>
    <cfRule type="containsText" dxfId="28" priority="71" operator="containsText" text="PDC 1 e 2">
      <formula>NOT(ISERROR(SEARCH("PDC 1 e 2",L1)))</formula>
    </cfRule>
  </conditionalFormatting>
  <conditionalFormatting sqref="O35">
    <cfRule type="cellIs" dxfId="27" priority="15" operator="equal">
      <formula>0</formula>
    </cfRule>
  </conditionalFormatting>
  <pageMargins left="0.21" right="0.17" top="0.75" bottom="0.75" header="0.3" footer="0.3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4DCB2-2874-4198-9E71-D5F7FF0584D0}">
  <dimension ref="A1:V31"/>
  <sheetViews>
    <sheetView topLeftCell="B1" zoomScale="73" zoomScaleNormal="90" workbookViewId="0">
      <selection activeCell="B1" sqref="A1:XFD1048576"/>
    </sheetView>
  </sheetViews>
  <sheetFormatPr defaultColWidth="8.85546875" defaultRowHeight="14.25" x14ac:dyDescent="0.25"/>
  <cols>
    <col min="1" max="1" width="15.140625" style="32" hidden="1" customWidth="1"/>
    <col min="2" max="2" width="12.85546875" style="32" customWidth="1"/>
    <col min="3" max="3" width="16.5703125" style="40" customWidth="1"/>
    <col min="4" max="4" width="41.140625" style="40" customWidth="1"/>
    <col min="5" max="5" width="32.42578125" style="40" customWidth="1"/>
    <col min="6" max="6" width="19.42578125" style="40" customWidth="1"/>
    <col min="7" max="7" width="26.5703125" style="40" customWidth="1"/>
    <col min="8" max="8" width="16.5703125" style="32" bestFit="1" customWidth="1"/>
    <col min="9" max="10" width="16.42578125" style="32" bestFit="1" customWidth="1"/>
    <col min="11" max="16" width="18.140625" style="32" bestFit="1" customWidth="1"/>
    <col min="17" max="17" width="27.140625" style="32" bestFit="1" customWidth="1"/>
    <col min="18" max="18" width="30.7109375" style="32" bestFit="1" customWidth="1"/>
    <col min="19" max="19" width="17.7109375" style="32" customWidth="1"/>
    <col min="20" max="20" width="21" style="40" customWidth="1"/>
    <col min="21" max="21" width="24" style="40" customWidth="1"/>
    <col min="22" max="22" width="22.28515625" style="40" bestFit="1" customWidth="1"/>
    <col min="23" max="16384" width="8.85546875" style="32"/>
  </cols>
  <sheetData>
    <row r="1" spans="1:22" ht="15" x14ac:dyDescent="0.25">
      <c r="A1" s="48" t="s">
        <v>1</v>
      </c>
      <c r="B1" s="47" t="s">
        <v>2</v>
      </c>
      <c r="C1" s="47" t="s">
        <v>219</v>
      </c>
      <c r="D1" s="47" t="s">
        <v>3</v>
      </c>
      <c r="E1" s="47" t="s">
        <v>4</v>
      </c>
      <c r="F1" s="47" t="s">
        <v>5</v>
      </c>
      <c r="G1" s="47" t="s">
        <v>6</v>
      </c>
      <c r="H1" s="49" t="s">
        <v>0</v>
      </c>
      <c r="I1" s="49"/>
      <c r="J1" s="49"/>
      <c r="K1" s="49"/>
      <c r="L1" s="49"/>
      <c r="M1" s="49"/>
      <c r="N1" s="49"/>
      <c r="O1" s="49"/>
      <c r="P1" s="49"/>
      <c r="Q1" s="47" t="s">
        <v>8</v>
      </c>
      <c r="R1" s="47" t="s">
        <v>9</v>
      </c>
      <c r="S1" s="47" t="s">
        <v>10</v>
      </c>
      <c r="T1" s="47" t="s">
        <v>11</v>
      </c>
      <c r="U1" s="47" t="s">
        <v>218</v>
      </c>
      <c r="V1" s="47"/>
    </row>
    <row r="2" spans="1:22" ht="15" x14ac:dyDescent="0.25">
      <c r="A2" s="48"/>
      <c r="B2" s="47"/>
      <c r="C2" s="47"/>
      <c r="D2" s="47"/>
      <c r="E2" s="47"/>
      <c r="F2" s="47"/>
      <c r="G2" s="47"/>
      <c r="H2" s="31">
        <v>2028</v>
      </c>
      <c r="I2" s="31">
        <v>2029</v>
      </c>
      <c r="J2" s="31">
        <v>2030</v>
      </c>
      <c r="K2" s="31">
        <v>2031</v>
      </c>
      <c r="L2" s="31">
        <v>2032</v>
      </c>
      <c r="M2" s="31">
        <v>2033</v>
      </c>
      <c r="N2" s="31">
        <v>2034</v>
      </c>
      <c r="O2" s="31">
        <v>2035</v>
      </c>
      <c r="P2" s="31" t="s">
        <v>7</v>
      </c>
      <c r="Q2" s="47"/>
      <c r="R2" s="47"/>
      <c r="S2" s="47"/>
      <c r="T2" s="47"/>
      <c r="U2" s="31" t="s">
        <v>224</v>
      </c>
      <c r="V2" s="31" t="s">
        <v>225</v>
      </c>
    </row>
    <row r="3" spans="1:22" ht="57" x14ac:dyDescent="0.25">
      <c r="A3" s="33" t="s">
        <v>150</v>
      </c>
      <c r="B3" s="33" t="s">
        <v>262</v>
      </c>
      <c r="C3" s="34" t="s">
        <v>284</v>
      </c>
      <c r="D3" s="34" t="s">
        <v>301</v>
      </c>
      <c r="E3" s="34" t="s">
        <v>292</v>
      </c>
      <c r="F3" s="35" t="s">
        <v>449</v>
      </c>
      <c r="G3" s="34" t="s">
        <v>28</v>
      </c>
      <c r="H3" s="36">
        <f>162500*1.95</f>
        <v>316875</v>
      </c>
      <c r="I3" s="35"/>
      <c r="J3" s="35"/>
      <c r="K3" s="35"/>
      <c r="L3" s="35"/>
      <c r="M3" s="35"/>
      <c r="N3" s="35"/>
      <c r="O3" s="35"/>
      <c r="P3" s="37">
        <f>SUM(H3:O3)</f>
        <v>316875</v>
      </c>
      <c r="Q3" s="34" t="s">
        <v>152</v>
      </c>
      <c r="R3" s="33" t="s">
        <v>18</v>
      </c>
      <c r="S3" s="33" t="s">
        <v>189</v>
      </c>
      <c r="T3" s="35" t="s">
        <v>56</v>
      </c>
      <c r="U3" s="34" t="s">
        <v>319</v>
      </c>
      <c r="V3" s="35" t="s">
        <v>318</v>
      </c>
    </row>
    <row r="4" spans="1:22" ht="71.25" x14ac:dyDescent="0.25">
      <c r="A4" s="33"/>
      <c r="B4" s="33" t="s">
        <v>263</v>
      </c>
      <c r="C4" s="35" t="s">
        <v>285</v>
      </c>
      <c r="D4" s="35" t="s">
        <v>302</v>
      </c>
      <c r="E4" s="35" t="s">
        <v>293</v>
      </c>
      <c r="F4" s="35" t="s">
        <v>449</v>
      </c>
      <c r="G4" s="35" t="s">
        <v>28</v>
      </c>
      <c r="H4" s="35"/>
      <c r="I4" s="36">
        <v>350000</v>
      </c>
      <c r="J4" s="35"/>
      <c r="K4" s="35"/>
      <c r="L4" s="35"/>
      <c r="M4" s="35"/>
      <c r="N4" s="35"/>
      <c r="O4" s="35"/>
      <c r="P4" s="37">
        <f t="shared" ref="P4:P24" si="0">SUM(H4:O4)</f>
        <v>350000</v>
      </c>
      <c r="Q4" s="35" t="s">
        <v>152</v>
      </c>
      <c r="R4" s="33" t="s">
        <v>339</v>
      </c>
      <c r="S4" s="35" t="s">
        <v>19</v>
      </c>
      <c r="T4" s="35" t="s">
        <v>334</v>
      </c>
      <c r="U4" s="35" t="s">
        <v>320</v>
      </c>
      <c r="V4" s="35" t="s">
        <v>321</v>
      </c>
    </row>
    <row r="5" spans="1:22" ht="85.5" x14ac:dyDescent="0.25">
      <c r="A5" s="33"/>
      <c r="B5" s="33" t="s">
        <v>264</v>
      </c>
      <c r="C5" s="35" t="s">
        <v>447</v>
      </c>
      <c r="D5" s="35" t="s">
        <v>303</v>
      </c>
      <c r="E5" s="35" t="s">
        <v>162</v>
      </c>
      <c r="F5" s="35" t="s">
        <v>449</v>
      </c>
      <c r="G5" s="35" t="s">
        <v>448</v>
      </c>
      <c r="H5" s="38">
        <v>450000</v>
      </c>
      <c r="I5" s="35"/>
      <c r="J5" s="35"/>
      <c r="K5" s="35"/>
      <c r="L5" s="35"/>
      <c r="M5" s="35"/>
      <c r="N5" s="35"/>
      <c r="O5" s="35"/>
      <c r="P5" s="37">
        <f t="shared" si="0"/>
        <v>450000</v>
      </c>
      <c r="Q5" s="35" t="s">
        <v>152</v>
      </c>
      <c r="R5" s="33" t="s">
        <v>339</v>
      </c>
      <c r="S5" s="33" t="s">
        <v>189</v>
      </c>
      <c r="T5" s="35" t="s">
        <v>56</v>
      </c>
      <c r="U5" s="35" t="s">
        <v>322</v>
      </c>
      <c r="V5" s="35" t="s">
        <v>323</v>
      </c>
    </row>
    <row r="6" spans="1:22" ht="85.5" x14ac:dyDescent="0.25">
      <c r="A6" s="33"/>
      <c r="B6" s="33" t="s">
        <v>265</v>
      </c>
      <c r="C6" s="35" t="s">
        <v>222</v>
      </c>
      <c r="D6" s="35" t="s">
        <v>304</v>
      </c>
      <c r="E6" s="35" t="s">
        <v>294</v>
      </c>
      <c r="F6" s="35" t="s">
        <v>449</v>
      </c>
      <c r="G6" s="35" t="s">
        <v>81</v>
      </c>
      <c r="H6" s="35"/>
      <c r="I6" s="38">
        <v>400000</v>
      </c>
      <c r="J6" s="35"/>
      <c r="K6" s="35"/>
      <c r="L6" s="35"/>
      <c r="M6" s="35"/>
      <c r="N6" s="35"/>
      <c r="O6" s="35"/>
      <c r="P6" s="37">
        <f t="shared" si="0"/>
        <v>400000</v>
      </c>
      <c r="Q6" s="35" t="s">
        <v>154</v>
      </c>
      <c r="R6" s="33" t="s">
        <v>339</v>
      </c>
      <c r="S6" s="35" t="s">
        <v>19</v>
      </c>
      <c r="T6" s="35" t="s">
        <v>334</v>
      </c>
      <c r="U6" s="35" t="s">
        <v>320</v>
      </c>
      <c r="V6" s="35" t="s">
        <v>321</v>
      </c>
    </row>
    <row r="7" spans="1:22" ht="85.5" x14ac:dyDescent="0.25">
      <c r="A7" s="33"/>
      <c r="B7" s="33" t="s">
        <v>266</v>
      </c>
      <c r="C7" s="35" t="s">
        <v>259</v>
      </c>
      <c r="D7" s="35" t="s">
        <v>305</v>
      </c>
      <c r="E7" s="35" t="s">
        <v>355</v>
      </c>
      <c r="F7" s="35" t="s">
        <v>449</v>
      </c>
      <c r="G7" s="35" t="s">
        <v>81</v>
      </c>
      <c r="H7" s="35"/>
      <c r="I7" s="35"/>
      <c r="J7" s="35"/>
      <c r="K7" s="36">
        <v>1500000</v>
      </c>
      <c r="L7" s="36">
        <v>1500000</v>
      </c>
      <c r="M7" s="36">
        <v>1000000</v>
      </c>
      <c r="N7" s="36"/>
      <c r="O7" s="38"/>
      <c r="P7" s="37">
        <f t="shared" si="0"/>
        <v>4000000</v>
      </c>
      <c r="Q7" s="35" t="s">
        <v>154</v>
      </c>
      <c r="R7" s="33" t="s">
        <v>340</v>
      </c>
      <c r="S7" s="35" t="s">
        <v>19</v>
      </c>
      <c r="T7" s="35" t="s">
        <v>334</v>
      </c>
      <c r="U7" s="35" t="s">
        <v>320</v>
      </c>
      <c r="V7" s="35" t="s">
        <v>321</v>
      </c>
    </row>
    <row r="8" spans="1:22" ht="99.75" x14ac:dyDescent="0.25">
      <c r="A8" s="33"/>
      <c r="B8" s="33" t="s">
        <v>267</v>
      </c>
      <c r="C8" s="35" t="s">
        <v>226</v>
      </c>
      <c r="D8" s="35" t="s">
        <v>306</v>
      </c>
      <c r="E8" s="35" t="s">
        <v>163</v>
      </c>
      <c r="F8" s="35" t="s">
        <v>449</v>
      </c>
      <c r="G8" s="35" t="s">
        <v>157</v>
      </c>
      <c r="H8" s="35"/>
      <c r="I8" s="38">
        <v>300000</v>
      </c>
      <c r="J8" s="38">
        <v>300000</v>
      </c>
      <c r="K8" s="38">
        <v>300000</v>
      </c>
      <c r="L8" s="35"/>
      <c r="M8" s="35"/>
      <c r="N8" s="35"/>
      <c r="O8" s="35"/>
      <c r="P8" s="37">
        <f t="shared" si="0"/>
        <v>900000</v>
      </c>
      <c r="Q8" s="35" t="s">
        <v>155</v>
      </c>
      <c r="R8" s="33" t="s">
        <v>341</v>
      </c>
      <c r="S8" s="35" t="s">
        <v>19</v>
      </c>
      <c r="T8" s="35" t="s">
        <v>334</v>
      </c>
      <c r="U8" s="35" t="s">
        <v>324</v>
      </c>
      <c r="V8" s="35" t="s">
        <v>325</v>
      </c>
    </row>
    <row r="9" spans="1:22" ht="57" x14ac:dyDescent="0.25">
      <c r="A9" s="33"/>
      <c r="B9" s="33" t="s">
        <v>268</v>
      </c>
      <c r="C9" s="35" t="s">
        <v>286</v>
      </c>
      <c r="D9" s="35" t="s">
        <v>307</v>
      </c>
      <c r="E9" s="35" t="s">
        <v>295</v>
      </c>
      <c r="F9" s="35" t="s">
        <v>449</v>
      </c>
      <c r="G9" s="35" t="s">
        <v>333</v>
      </c>
      <c r="H9" s="38">
        <v>100000</v>
      </c>
      <c r="I9" s="35"/>
      <c r="J9" s="35"/>
      <c r="K9" s="35"/>
      <c r="L9" s="35"/>
      <c r="M9" s="35"/>
      <c r="N9" s="35"/>
      <c r="O9" s="35"/>
      <c r="P9" s="37">
        <f t="shared" si="0"/>
        <v>100000</v>
      </c>
      <c r="Q9" s="35" t="s">
        <v>152</v>
      </c>
      <c r="R9" s="33" t="s">
        <v>341</v>
      </c>
      <c r="S9" s="35" t="s">
        <v>19</v>
      </c>
      <c r="T9" s="35" t="s">
        <v>335</v>
      </c>
      <c r="U9" s="35" t="s">
        <v>322</v>
      </c>
      <c r="V9" s="35" t="s">
        <v>323</v>
      </c>
    </row>
    <row r="10" spans="1:22" ht="57" x14ac:dyDescent="0.25">
      <c r="A10" s="33"/>
      <c r="B10" s="33" t="s">
        <v>269</v>
      </c>
      <c r="C10" s="35" t="s">
        <v>286</v>
      </c>
      <c r="D10" s="35" t="s">
        <v>308</v>
      </c>
      <c r="E10" s="35" t="s">
        <v>295</v>
      </c>
      <c r="F10" s="35" t="s">
        <v>449</v>
      </c>
      <c r="G10" s="35" t="s">
        <v>333</v>
      </c>
      <c r="H10" s="38">
        <v>100000</v>
      </c>
      <c r="I10" s="35"/>
      <c r="J10" s="35"/>
      <c r="K10" s="35"/>
      <c r="L10" s="35"/>
      <c r="M10" s="35"/>
      <c r="N10" s="35"/>
      <c r="O10" s="35"/>
      <c r="P10" s="37">
        <f t="shared" si="0"/>
        <v>100000</v>
      </c>
      <c r="Q10" s="35" t="s">
        <v>152</v>
      </c>
      <c r="R10" s="33" t="s">
        <v>341</v>
      </c>
      <c r="S10" s="35" t="s">
        <v>19</v>
      </c>
      <c r="T10" s="35" t="s">
        <v>336</v>
      </c>
      <c r="U10" s="35" t="s">
        <v>322</v>
      </c>
      <c r="V10" s="35" t="s">
        <v>323</v>
      </c>
    </row>
    <row r="11" spans="1:22" ht="57" x14ac:dyDescent="0.25">
      <c r="A11" s="33"/>
      <c r="B11" s="33" t="s">
        <v>270</v>
      </c>
      <c r="C11" s="35" t="s">
        <v>287</v>
      </c>
      <c r="D11" s="35" t="s">
        <v>309</v>
      </c>
      <c r="E11" s="35" t="s">
        <v>296</v>
      </c>
      <c r="F11" s="35" t="s">
        <v>449</v>
      </c>
      <c r="G11" s="35" t="s">
        <v>65</v>
      </c>
      <c r="H11" s="35"/>
      <c r="I11" s="35"/>
      <c r="J11" s="35"/>
      <c r="K11" s="35"/>
      <c r="L11" s="38">
        <v>1500000</v>
      </c>
      <c r="M11" s="38">
        <v>1500000</v>
      </c>
      <c r="N11" s="38">
        <v>1500000</v>
      </c>
      <c r="O11" s="38">
        <v>1500000</v>
      </c>
      <c r="P11" s="37">
        <f t="shared" si="0"/>
        <v>6000000</v>
      </c>
      <c r="Q11" s="35" t="s">
        <v>154</v>
      </c>
      <c r="R11" s="33" t="s">
        <v>340</v>
      </c>
      <c r="S11" s="35" t="s">
        <v>19</v>
      </c>
      <c r="T11" s="35" t="s">
        <v>334</v>
      </c>
      <c r="U11" s="35" t="s">
        <v>322</v>
      </c>
      <c r="V11" s="35" t="s">
        <v>323</v>
      </c>
    </row>
    <row r="12" spans="1:22" ht="71.25" x14ac:dyDescent="0.25">
      <c r="A12" s="33"/>
      <c r="B12" s="33" t="s">
        <v>271</v>
      </c>
      <c r="C12" s="35" t="s">
        <v>222</v>
      </c>
      <c r="D12" s="35" t="s">
        <v>261</v>
      </c>
      <c r="E12" s="35" t="s">
        <v>297</v>
      </c>
      <c r="F12" s="35" t="s">
        <v>449</v>
      </c>
      <c r="G12" s="35" t="s">
        <v>81</v>
      </c>
      <c r="H12" s="35"/>
      <c r="I12" s="35"/>
      <c r="J12" s="35"/>
      <c r="K12" s="35"/>
      <c r="L12" s="38">
        <v>820000</v>
      </c>
      <c r="M12" s="35"/>
      <c r="N12" s="35"/>
      <c r="O12" s="35"/>
      <c r="P12" s="37">
        <f t="shared" si="0"/>
        <v>820000</v>
      </c>
      <c r="Q12" s="35" t="s">
        <v>154</v>
      </c>
      <c r="R12" s="33" t="s">
        <v>340</v>
      </c>
      <c r="S12" s="35" t="s">
        <v>19</v>
      </c>
      <c r="T12" s="35" t="s">
        <v>335</v>
      </c>
      <c r="U12" s="35" t="s">
        <v>322</v>
      </c>
      <c r="V12" s="35" t="s">
        <v>323</v>
      </c>
    </row>
    <row r="13" spans="1:22" ht="71.25" x14ac:dyDescent="0.25">
      <c r="A13" s="33"/>
      <c r="B13" s="33" t="s">
        <v>272</v>
      </c>
      <c r="C13" s="35" t="s">
        <v>220</v>
      </c>
      <c r="D13" s="35" t="s">
        <v>221</v>
      </c>
      <c r="E13" s="35" t="s">
        <v>191</v>
      </c>
      <c r="F13" s="35" t="s">
        <v>449</v>
      </c>
      <c r="G13" s="34" t="s">
        <v>192</v>
      </c>
      <c r="H13" s="35"/>
      <c r="I13" s="38">
        <v>400000</v>
      </c>
      <c r="J13" s="38">
        <v>400000</v>
      </c>
      <c r="K13" s="38"/>
      <c r="L13" s="38">
        <v>400000</v>
      </c>
      <c r="M13" s="38">
        <v>400000</v>
      </c>
      <c r="N13" s="35"/>
      <c r="O13" s="35"/>
      <c r="P13" s="37">
        <f t="shared" si="0"/>
        <v>1600000</v>
      </c>
      <c r="Q13" s="35" t="s">
        <v>193</v>
      </c>
      <c r="R13" s="33" t="s">
        <v>340</v>
      </c>
      <c r="S13" s="35" t="s">
        <v>19</v>
      </c>
      <c r="T13" s="35" t="s">
        <v>334</v>
      </c>
      <c r="U13" s="35" t="s">
        <v>324</v>
      </c>
      <c r="V13" s="35" t="s">
        <v>326</v>
      </c>
    </row>
    <row r="14" spans="1:22" ht="99.75" x14ac:dyDescent="0.25">
      <c r="A14" s="33"/>
      <c r="B14" s="33" t="s">
        <v>273</v>
      </c>
      <c r="C14" s="35" t="s">
        <v>288</v>
      </c>
      <c r="D14" s="35" t="s">
        <v>310</v>
      </c>
      <c r="E14" s="35" t="s">
        <v>158</v>
      </c>
      <c r="F14" s="35" t="s">
        <v>449</v>
      </c>
      <c r="G14" s="35" t="s">
        <v>153</v>
      </c>
      <c r="H14" s="38">
        <v>145000</v>
      </c>
      <c r="I14" s="38"/>
      <c r="J14" s="38"/>
      <c r="K14" s="38"/>
      <c r="L14" s="38">
        <v>145000</v>
      </c>
      <c r="M14" s="38"/>
      <c r="N14" s="38"/>
      <c r="O14" s="38"/>
      <c r="P14" s="37">
        <f t="shared" si="0"/>
        <v>290000</v>
      </c>
      <c r="Q14" s="35" t="s">
        <v>156</v>
      </c>
      <c r="R14" s="33" t="s">
        <v>18</v>
      </c>
      <c r="S14" s="33" t="s">
        <v>19</v>
      </c>
      <c r="T14" s="35" t="s">
        <v>190</v>
      </c>
      <c r="U14" s="35" t="s">
        <v>327</v>
      </c>
      <c r="V14" s="35" t="s">
        <v>328</v>
      </c>
    </row>
    <row r="15" spans="1:22" ht="71.25" x14ac:dyDescent="0.25">
      <c r="A15" s="33"/>
      <c r="B15" s="33" t="s">
        <v>274</v>
      </c>
      <c r="C15" s="35" t="s">
        <v>289</v>
      </c>
      <c r="D15" s="35" t="s">
        <v>311</v>
      </c>
      <c r="E15" s="35" t="s">
        <v>298</v>
      </c>
      <c r="F15" s="35" t="s">
        <v>449</v>
      </c>
      <c r="G15" s="35" t="s">
        <v>195</v>
      </c>
      <c r="H15" s="38"/>
      <c r="I15" s="38">
        <v>300000</v>
      </c>
      <c r="J15" s="38"/>
      <c r="K15" s="38"/>
      <c r="L15" s="38"/>
      <c r="M15" s="38">
        <v>300000</v>
      </c>
      <c r="N15" s="38"/>
      <c r="O15" s="38"/>
      <c r="P15" s="37">
        <f t="shared" si="0"/>
        <v>600000</v>
      </c>
      <c r="Q15" s="35" t="s">
        <v>156</v>
      </c>
      <c r="R15" s="33" t="s">
        <v>18</v>
      </c>
      <c r="S15" s="35" t="s">
        <v>19</v>
      </c>
      <c r="T15" s="35" t="s">
        <v>334</v>
      </c>
      <c r="U15" s="35" t="s">
        <v>329</v>
      </c>
      <c r="V15" s="35" t="s">
        <v>330</v>
      </c>
    </row>
    <row r="16" spans="1:22" ht="85.5" x14ac:dyDescent="0.25">
      <c r="A16" s="33"/>
      <c r="B16" s="33" t="s">
        <v>275</v>
      </c>
      <c r="C16" s="35" t="s">
        <v>289</v>
      </c>
      <c r="D16" s="35" t="s">
        <v>312</v>
      </c>
      <c r="E16" s="35" t="s">
        <v>194</v>
      </c>
      <c r="F16" s="35" t="s">
        <v>449</v>
      </c>
      <c r="G16" s="35" t="s">
        <v>195</v>
      </c>
      <c r="H16" s="38">
        <v>90000</v>
      </c>
      <c r="I16" s="38"/>
      <c r="J16" s="38"/>
      <c r="K16" s="38"/>
      <c r="L16" s="38">
        <v>90000</v>
      </c>
      <c r="M16" s="38"/>
      <c r="N16" s="38"/>
      <c r="O16" s="38"/>
      <c r="P16" s="37">
        <f t="shared" si="0"/>
        <v>180000</v>
      </c>
      <c r="Q16" s="35" t="s">
        <v>156</v>
      </c>
      <c r="R16" s="33" t="s">
        <v>18</v>
      </c>
      <c r="S16" s="35" t="s">
        <v>19</v>
      </c>
      <c r="T16" s="35" t="s">
        <v>334</v>
      </c>
      <c r="U16" s="35" t="s">
        <v>329</v>
      </c>
      <c r="V16" s="35" t="s">
        <v>330</v>
      </c>
    </row>
    <row r="17" spans="1:22" ht="99.75" x14ac:dyDescent="0.25">
      <c r="A17" s="33"/>
      <c r="B17" s="33" t="s">
        <v>276</v>
      </c>
      <c r="C17" s="35" t="s">
        <v>289</v>
      </c>
      <c r="D17" s="35" t="s">
        <v>313</v>
      </c>
      <c r="E17" s="35" t="s">
        <v>159</v>
      </c>
      <c r="F17" s="35" t="s">
        <v>449</v>
      </c>
      <c r="G17" s="35" t="s">
        <v>195</v>
      </c>
      <c r="H17" s="38"/>
      <c r="I17" s="38"/>
      <c r="J17" s="38">
        <v>90000</v>
      </c>
      <c r="K17" s="38"/>
      <c r="L17" s="38"/>
      <c r="M17" s="38"/>
      <c r="N17" s="38">
        <v>90000</v>
      </c>
      <c r="O17" s="38"/>
      <c r="P17" s="37">
        <f t="shared" si="0"/>
        <v>180000</v>
      </c>
      <c r="Q17" s="35" t="s">
        <v>156</v>
      </c>
      <c r="R17" s="33" t="s">
        <v>18</v>
      </c>
      <c r="S17" s="35" t="s">
        <v>19</v>
      </c>
      <c r="T17" s="35" t="s">
        <v>334</v>
      </c>
      <c r="U17" s="35" t="s">
        <v>329</v>
      </c>
      <c r="V17" s="35" t="s">
        <v>330</v>
      </c>
    </row>
    <row r="18" spans="1:22" ht="114" x14ac:dyDescent="0.25">
      <c r="A18" s="33"/>
      <c r="B18" s="33" t="s">
        <v>277</v>
      </c>
      <c r="C18" s="35" t="s">
        <v>289</v>
      </c>
      <c r="D18" s="35" t="s">
        <v>314</v>
      </c>
      <c r="E18" s="35" t="s">
        <v>160</v>
      </c>
      <c r="F18" s="35" t="s">
        <v>449</v>
      </c>
      <c r="G18" s="35" t="s">
        <v>195</v>
      </c>
      <c r="H18" s="38"/>
      <c r="I18" s="38"/>
      <c r="J18" s="38"/>
      <c r="K18" s="38">
        <v>90000</v>
      </c>
      <c r="L18" s="38"/>
      <c r="M18" s="38"/>
      <c r="N18" s="38"/>
      <c r="O18" s="38">
        <v>90000</v>
      </c>
      <c r="P18" s="37">
        <f t="shared" si="0"/>
        <v>180000</v>
      </c>
      <c r="Q18" s="35" t="s">
        <v>156</v>
      </c>
      <c r="R18" s="33" t="s">
        <v>18</v>
      </c>
      <c r="S18" s="35" t="s">
        <v>19</v>
      </c>
      <c r="T18" s="35" t="s">
        <v>334</v>
      </c>
      <c r="U18" s="35" t="s">
        <v>329</v>
      </c>
      <c r="V18" s="35" t="s">
        <v>330</v>
      </c>
    </row>
    <row r="19" spans="1:22" ht="128.25" x14ac:dyDescent="0.25">
      <c r="A19" s="33"/>
      <c r="B19" s="33" t="s">
        <v>278</v>
      </c>
      <c r="C19" s="35" t="s">
        <v>289</v>
      </c>
      <c r="D19" s="35" t="s">
        <v>315</v>
      </c>
      <c r="E19" s="35" t="s">
        <v>161</v>
      </c>
      <c r="F19" s="35" t="s">
        <v>449</v>
      </c>
      <c r="G19" s="35" t="s">
        <v>195</v>
      </c>
      <c r="H19" s="38"/>
      <c r="I19" s="38"/>
      <c r="J19" s="38">
        <v>300000</v>
      </c>
      <c r="K19" s="38"/>
      <c r="L19" s="38"/>
      <c r="M19" s="38"/>
      <c r="N19" s="38">
        <v>300000</v>
      </c>
      <c r="O19" s="38"/>
      <c r="P19" s="37">
        <f t="shared" si="0"/>
        <v>600000</v>
      </c>
      <c r="Q19" s="35" t="s">
        <v>156</v>
      </c>
      <c r="R19" s="33" t="s">
        <v>18</v>
      </c>
      <c r="S19" s="35" t="s">
        <v>19</v>
      </c>
      <c r="T19" s="35" t="s">
        <v>334</v>
      </c>
      <c r="U19" s="35" t="s">
        <v>329</v>
      </c>
      <c r="V19" s="35" t="s">
        <v>330</v>
      </c>
    </row>
    <row r="20" spans="1:22" ht="57" x14ac:dyDescent="0.25">
      <c r="A20" s="33"/>
      <c r="B20" s="33" t="s">
        <v>279</v>
      </c>
      <c r="C20" s="35" t="s">
        <v>290</v>
      </c>
      <c r="D20" s="35" t="s">
        <v>316</v>
      </c>
      <c r="E20" s="35" t="s">
        <v>299</v>
      </c>
      <c r="F20" s="35" t="s">
        <v>449</v>
      </c>
      <c r="G20" s="35" t="s">
        <v>81</v>
      </c>
      <c r="H20" s="38">
        <v>210000</v>
      </c>
      <c r="I20" s="38">
        <v>210000</v>
      </c>
      <c r="J20" s="38">
        <v>210000</v>
      </c>
      <c r="K20" s="35"/>
      <c r="L20" s="38">
        <v>210000</v>
      </c>
      <c r="M20" s="38">
        <v>210000</v>
      </c>
      <c r="N20" s="38">
        <v>210000</v>
      </c>
      <c r="O20" s="35"/>
      <c r="P20" s="37">
        <f t="shared" si="0"/>
        <v>1260000</v>
      </c>
      <c r="Q20" s="33" t="s">
        <v>154</v>
      </c>
      <c r="R20" s="33" t="s">
        <v>339</v>
      </c>
      <c r="S20" s="35" t="s">
        <v>19</v>
      </c>
      <c r="T20" s="35" t="s">
        <v>334</v>
      </c>
      <c r="U20" s="35" t="s">
        <v>331</v>
      </c>
      <c r="V20" s="35" t="s">
        <v>332</v>
      </c>
    </row>
    <row r="21" spans="1:22" ht="85.5" x14ac:dyDescent="0.25">
      <c r="A21" s="33"/>
      <c r="B21" s="33" t="s">
        <v>280</v>
      </c>
      <c r="C21" s="35" t="s">
        <v>255</v>
      </c>
      <c r="D21" s="35" t="s">
        <v>242</v>
      </c>
      <c r="E21" s="35" t="s">
        <v>256</v>
      </c>
      <c r="F21" s="35" t="s">
        <v>449</v>
      </c>
      <c r="G21" s="35" t="s">
        <v>223</v>
      </c>
      <c r="H21" s="38">
        <v>180000</v>
      </c>
      <c r="I21" s="35"/>
      <c r="J21" s="35"/>
      <c r="K21" s="35"/>
      <c r="L21" s="35"/>
      <c r="M21" s="35"/>
      <c r="N21" s="35"/>
      <c r="O21" s="35"/>
      <c r="P21" s="37">
        <f t="shared" si="0"/>
        <v>180000</v>
      </c>
      <c r="Q21" s="33" t="s">
        <v>154</v>
      </c>
      <c r="R21" s="33" t="s">
        <v>339</v>
      </c>
      <c r="S21" s="35" t="s">
        <v>19</v>
      </c>
      <c r="T21" s="35" t="s">
        <v>337</v>
      </c>
      <c r="U21" s="35" t="s">
        <v>331</v>
      </c>
      <c r="V21" s="35" t="s">
        <v>332</v>
      </c>
    </row>
    <row r="22" spans="1:22" ht="57" x14ac:dyDescent="0.25">
      <c r="A22" s="33" t="s">
        <v>198</v>
      </c>
      <c r="B22" s="33" t="s">
        <v>281</v>
      </c>
      <c r="C22" s="35" t="s">
        <v>257</v>
      </c>
      <c r="D22" s="35" t="s">
        <v>244</v>
      </c>
      <c r="E22" s="35" t="s">
        <v>258</v>
      </c>
      <c r="F22" s="35" t="s">
        <v>449</v>
      </c>
      <c r="G22" s="35" t="s">
        <v>81</v>
      </c>
      <c r="H22" s="38"/>
      <c r="I22" s="38">
        <v>315000</v>
      </c>
      <c r="J22" s="38">
        <v>315000</v>
      </c>
      <c r="K22" s="38">
        <v>315000</v>
      </c>
      <c r="L22" s="35"/>
      <c r="M22" s="38">
        <v>315000</v>
      </c>
      <c r="N22" s="38">
        <v>315000</v>
      </c>
      <c r="O22" s="38">
        <v>315000</v>
      </c>
      <c r="P22" s="37">
        <f>SUM(H22:O22)</f>
        <v>1890000</v>
      </c>
      <c r="Q22" s="33" t="s">
        <v>154</v>
      </c>
      <c r="R22" s="33" t="s">
        <v>36</v>
      </c>
      <c r="S22" s="35" t="s">
        <v>19</v>
      </c>
      <c r="T22" s="35" t="s">
        <v>338</v>
      </c>
      <c r="U22" s="35" t="s">
        <v>331</v>
      </c>
      <c r="V22" s="35" t="s">
        <v>332</v>
      </c>
    </row>
    <row r="23" spans="1:22" ht="57" x14ac:dyDescent="0.25">
      <c r="A23" s="33"/>
      <c r="B23" s="33" t="s">
        <v>282</v>
      </c>
      <c r="C23" s="35" t="s">
        <v>259</v>
      </c>
      <c r="D23" s="35" t="s">
        <v>245</v>
      </c>
      <c r="E23" s="35" t="s">
        <v>260</v>
      </c>
      <c r="F23" s="35" t="s">
        <v>449</v>
      </c>
      <c r="G23" s="35" t="s">
        <v>81</v>
      </c>
      <c r="H23" s="38"/>
      <c r="I23" s="38"/>
      <c r="J23" s="38"/>
      <c r="K23" s="38">
        <v>1000000</v>
      </c>
      <c r="L23" s="35"/>
      <c r="M23" s="35"/>
      <c r="N23" s="35"/>
      <c r="O23" s="35"/>
      <c r="P23" s="37">
        <f t="shared" si="0"/>
        <v>1000000</v>
      </c>
      <c r="Q23" s="33" t="s">
        <v>154</v>
      </c>
      <c r="R23" s="33" t="s">
        <v>342</v>
      </c>
      <c r="S23" s="35" t="s">
        <v>19</v>
      </c>
      <c r="T23" s="39" t="s">
        <v>335</v>
      </c>
      <c r="U23" s="39" t="s">
        <v>324</v>
      </c>
      <c r="V23" s="39" t="s">
        <v>326</v>
      </c>
    </row>
    <row r="24" spans="1:22" ht="71.25" x14ac:dyDescent="0.25">
      <c r="A24" s="33"/>
      <c r="B24" s="33" t="s">
        <v>283</v>
      </c>
      <c r="C24" s="35" t="s">
        <v>291</v>
      </c>
      <c r="D24" s="35" t="s">
        <v>317</v>
      </c>
      <c r="E24" s="35" t="s">
        <v>300</v>
      </c>
      <c r="F24" s="35" t="s">
        <v>449</v>
      </c>
      <c r="G24" s="35" t="s">
        <v>195</v>
      </c>
      <c r="H24" s="38">
        <v>90000</v>
      </c>
      <c r="I24" s="38"/>
      <c r="J24" s="38"/>
      <c r="K24" s="38"/>
      <c r="L24" s="35"/>
      <c r="M24" s="35"/>
      <c r="N24" s="35"/>
      <c r="O24" s="35"/>
      <c r="P24" s="37">
        <f t="shared" si="0"/>
        <v>90000</v>
      </c>
      <c r="Q24" s="35" t="s">
        <v>156</v>
      </c>
      <c r="R24" s="33" t="s">
        <v>18</v>
      </c>
      <c r="S24" s="33" t="s">
        <v>19</v>
      </c>
      <c r="T24" s="35" t="s">
        <v>334</v>
      </c>
      <c r="U24" s="35" t="s">
        <v>329</v>
      </c>
      <c r="V24" s="35" t="s">
        <v>330</v>
      </c>
    </row>
    <row r="25" spans="1:22" x14ac:dyDescent="0.25">
      <c r="H25" s="41"/>
      <c r="I25" s="41"/>
      <c r="J25" s="41"/>
      <c r="K25" s="41"/>
      <c r="L25" s="41"/>
      <c r="M25" s="41"/>
      <c r="N25" s="41"/>
      <c r="O25" s="41"/>
      <c r="P25" s="41"/>
    </row>
    <row r="28" spans="1:22" x14ac:dyDescent="0.25">
      <c r="H28" s="41"/>
      <c r="L28" s="41"/>
    </row>
    <row r="30" spans="1:22" x14ac:dyDescent="0.25">
      <c r="H30" s="41"/>
    </row>
    <row r="31" spans="1:22" x14ac:dyDescent="0.25">
      <c r="H31" s="41"/>
    </row>
  </sheetData>
  <autoFilter ref="A1:T20" xr:uid="{00000000-0001-0000-0000-000000000000}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sortState xmlns:xlrd2="http://schemas.microsoft.com/office/spreadsheetml/2017/richdata2" ref="A3:T20">
    <sortCondition ref="G3:G20"/>
  </sortState>
  <mergeCells count="13">
    <mergeCell ref="U1:V1"/>
    <mergeCell ref="A1:A2"/>
    <mergeCell ref="Q1:Q2"/>
    <mergeCell ref="R1:R2"/>
    <mergeCell ref="S1:S2"/>
    <mergeCell ref="T1:T2"/>
    <mergeCell ref="B1:B2"/>
    <mergeCell ref="D1:D2"/>
    <mergeCell ref="E1:E2"/>
    <mergeCell ref="F1:F2"/>
    <mergeCell ref="G1:G2"/>
    <mergeCell ref="H1:P1"/>
    <mergeCell ref="C1:C2"/>
  </mergeCells>
  <phoneticPr fontId="2" type="noConversion"/>
  <conditionalFormatting sqref="D19:D24">
    <cfRule type="expression" dxfId="26" priority="37">
      <formula>IF(LEN($B19)&gt;1,TRUE,FALSE)</formula>
    </cfRule>
  </conditionalFormatting>
  <conditionalFormatting sqref="D3:G3 E19:G19">
    <cfRule type="expression" dxfId="25" priority="35">
      <formula>IF(LEN($B3)&gt;1,TRUE,FALSE)</formula>
    </cfRule>
  </conditionalFormatting>
  <conditionalFormatting sqref="E21">
    <cfRule type="expression" dxfId="24" priority="39">
      <formula>IF(LEN($B21)&gt;1,TRUE,FALSE)</formula>
    </cfRule>
  </conditionalFormatting>
  <conditionalFormatting sqref="F4:F18">
    <cfRule type="expression" dxfId="23" priority="6">
      <formula>IF(LEN($B4)&gt;1,TRUE,FALSE)</formula>
    </cfRule>
  </conditionalFormatting>
  <conditionalFormatting sqref="F20:F24">
    <cfRule type="expression" dxfId="22" priority="1">
      <formula>IF(LEN($B20)&gt;1,TRUE,FALSE)</formula>
    </cfRule>
  </conditionalFormatting>
  <conditionalFormatting sqref="G5">
    <cfRule type="expression" dxfId="21" priority="34">
      <formula>IF(LEN($B5)&gt;1,TRUE,FALSE)</formula>
    </cfRule>
  </conditionalFormatting>
  <conditionalFormatting sqref="H21">
    <cfRule type="expression" dxfId="20" priority="21">
      <formula>IF(LEN($C21)&gt;1,TRUE,FALSE)</formula>
    </cfRule>
  </conditionalFormatting>
  <conditionalFormatting sqref="Q1">
    <cfRule type="containsText" dxfId="19" priority="59" operator="containsText" text="Não prioritário">
      <formula>NOT(ISERROR(SEARCH("Não prioritário",Q1)))</formula>
    </cfRule>
    <cfRule type="containsText" dxfId="18" priority="60" operator="containsText" text="Prioritário">
      <formula>NOT(ISERROR(SEARCH("Prioritário",Q1)))</formula>
    </cfRule>
    <cfRule type="containsText" dxfId="17" priority="61" operator="containsText" text="PDC 1 e 2">
      <formula>NOT(ISERROR(SEARCH("PDC 1 e 2",Q1)))</formula>
    </cfRule>
  </conditionalFormatting>
  <conditionalFormatting sqref="Q9:Q10">
    <cfRule type="expression" dxfId="16" priority="30">
      <formula>IF(LEN($B9)&gt;1,TRUE,FALSE)</formula>
    </cfRule>
  </conditionalFormatting>
  <conditionalFormatting sqref="Q19">
    <cfRule type="expression" dxfId="15" priority="31">
      <formula>IF(LEN($B19)&gt;1,TRUE,FALSE)</formula>
    </cfRule>
  </conditionalFormatting>
  <conditionalFormatting sqref="Q24:R24">
    <cfRule type="expression" dxfId="14" priority="23">
      <formula>IF(LEN($B24)&gt;1,TRUE,FALSE)</formula>
    </cfRule>
  </conditionalFormatting>
  <conditionalFormatting sqref="R3 Q3:Q4 C3:C20 B3:B24">
    <cfRule type="expression" dxfId="13" priority="40">
      <formula>IF(LEN($B3)&gt;1,TRUE,FALSE)</formula>
    </cfRule>
  </conditionalFormatting>
  <conditionalFormatting sqref="R14:R19">
    <cfRule type="expression" dxfId="12" priority="24">
      <formula>IF(LEN($B14)&gt;1,TRUE,FALSE)</formula>
    </cfRule>
  </conditionalFormatting>
  <conditionalFormatting sqref="R22">
    <cfRule type="expression" dxfId="11" priority="49">
      <formula>IF(LEN($B22)&gt;1,TRUE,FALSE)</formula>
    </cfRule>
    <cfRule type="cellIs" dxfId="10" priority="50" operator="equal">
      <formula>0</formula>
    </cfRule>
  </conditionalFormatting>
  <conditionalFormatting sqref="T3">
    <cfRule type="cellIs" dxfId="9" priority="56" operator="equal">
      <formula>0</formula>
    </cfRule>
  </conditionalFormatting>
  <conditionalFormatting sqref="T9:T10 T12 T14 T22:T23">
    <cfRule type="expression" dxfId="8" priority="45">
      <formula>IF(LEN($B9)&gt;1,TRUE,FALSE)</formula>
    </cfRule>
    <cfRule type="cellIs" dxfId="7" priority="46" operator="equal">
      <formula>0</formula>
    </cfRule>
  </conditionalFormatting>
  <conditionalFormatting sqref="T3:V3">
    <cfRule type="expression" dxfId="6" priority="36">
      <formula>IF(LEN($B3)&gt;1,TRUE,FALSE)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6E065-CDAE-4A5E-AB3C-3B8DE8882FD3}">
  <sheetPr>
    <pageSetUpPr fitToPage="1"/>
  </sheetPr>
  <dimension ref="A1:C38"/>
  <sheetViews>
    <sheetView zoomScaleNormal="100" workbookViewId="0">
      <selection activeCell="C4" sqref="C4"/>
    </sheetView>
  </sheetViews>
  <sheetFormatPr defaultColWidth="8.85546875" defaultRowHeight="12.75" x14ac:dyDescent="0.25"/>
  <cols>
    <col min="1" max="1" width="13.28515625" style="1" bestFit="1" customWidth="1"/>
    <col min="2" max="2" width="66.140625" style="2" customWidth="1"/>
    <col min="3" max="3" width="38" style="2" customWidth="1"/>
    <col min="4" max="16384" width="8.85546875" style="1"/>
  </cols>
  <sheetData>
    <row r="1" spans="1:3" x14ac:dyDescent="0.25">
      <c r="A1" s="50" t="s">
        <v>2</v>
      </c>
      <c r="B1" s="50" t="s">
        <v>3</v>
      </c>
      <c r="C1" s="50" t="s">
        <v>151</v>
      </c>
    </row>
    <row r="2" spans="1:3" x14ac:dyDescent="0.25">
      <c r="A2" s="50"/>
      <c r="B2" s="50"/>
      <c r="C2" s="50"/>
    </row>
    <row r="3" spans="1:3" ht="24" x14ac:dyDescent="0.25">
      <c r="A3" s="6" t="s">
        <v>246</v>
      </c>
      <c r="B3" s="7" t="s">
        <v>343</v>
      </c>
      <c r="C3" s="7" t="s">
        <v>187</v>
      </c>
    </row>
    <row r="4" spans="1:3" ht="36" x14ac:dyDescent="0.25">
      <c r="A4" s="6" t="s">
        <v>164</v>
      </c>
      <c r="B4" s="7" t="s">
        <v>344</v>
      </c>
      <c r="C4" s="7" t="s">
        <v>345</v>
      </c>
    </row>
    <row r="5" spans="1:3" ht="60" x14ac:dyDescent="0.25">
      <c r="A5" s="6" t="s">
        <v>165</v>
      </c>
      <c r="B5" s="7" t="s">
        <v>346</v>
      </c>
      <c r="C5" s="7" t="s">
        <v>347</v>
      </c>
    </row>
    <row r="6" spans="1:3" ht="24" x14ac:dyDescent="0.25">
      <c r="A6" s="6" t="s">
        <v>166</v>
      </c>
      <c r="B6" s="7" t="s">
        <v>196</v>
      </c>
      <c r="C6" s="7" t="s">
        <v>197</v>
      </c>
    </row>
    <row r="7" spans="1:3" ht="36" x14ac:dyDescent="0.25">
      <c r="A7" s="6" t="s">
        <v>167</v>
      </c>
      <c r="B7" s="7" t="s">
        <v>348</v>
      </c>
      <c r="C7" s="7" t="s">
        <v>349</v>
      </c>
    </row>
    <row r="8" spans="1:3" ht="24" x14ac:dyDescent="0.25">
      <c r="A8" s="6" t="s">
        <v>168</v>
      </c>
      <c r="B8" s="7" t="s">
        <v>229</v>
      </c>
      <c r="C8" s="7" t="s">
        <v>350</v>
      </c>
    </row>
    <row r="9" spans="1:3" ht="36" x14ac:dyDescent="0.25">
      <c r="A9" s="6" t="s">
        <v>169</v>
      </c>
      <c r="B9" s="7" t="s">
        <v>351</v>
      </c>
      <c r="C9" s="7" t="s">
        <v>183</v>
      </c>
    </row>
    <row r="10" spans="1:3" ht="24" x14ac:dyDescent="0.25">
      <c r="A10" s="6" t="s">
        <v>170</v>
      </c>
      <c r="B10" s="7" t="s">
        <v>230</v>
      </c>
      <c r="C10" s="7" t="s">
        <v>181</v>
      </c>
    </row>
    <row r="11" spans="1:3" ht="36" x14ac:dyDescent="0.25">
      <c r="A11" s="6" t="s">
        <v>171</v>
      </c>
      <c r="B11" s="7" t="s">
        <v>231</v>
      </c>
      <c r="C11" s="7" t="s">
        <v>352</v>
      </c>
    </row>
    <row r="12" spans="1:3" ht="36" x14ac:dyDescent="0.25">
      <c r="A12" s="6" t="s">
        <v>172</v>
      </c>
      <c r="B12" s="7" t="s">
        <v>353</v>
      </c>
      <c r="C12" s="7" t="s">
        <v>184</v>
      </c>
    </row>
    <row r="13" spans="1:3" ht="36" x14ac:dyDescent="0.25">
      <c r="A13" s="6" t="s">
        <v>173</v>
      </c>
      <c r="B13" s="7" t="s">
        <v>232</v>
      </c>
      <c r="C13" s="7" t="s">
        <v>186</v>
      </c>
    </row>
    <row r="14" spans="1:3" ht="36" x14ac:dyDescent="0.25">
      <c r="A14" s="6" t="s">
        <v>247</v>
      </c>
      <c r="B14" s="7" t="s">
        <v>233</v>
      </c>
      <c r="C14" s="7" t="s">
        <v>354</v>
      </c>
    </row>
    <row r="15" spans="1:3" ht="24" x14ac:dyDescent="0.25">
      <c r="A15" s="6" t="s">
        <v>248</v>
      </c>
      <c r="B15" s="7" t="s">
        <v>234</v>
      </c>
      <c r="C15" s="7" t="s">
        <v>185</v>
      </c>
    </row>
    <row r="16" spans="1:3" ht="36" x14ac:dyDescent="0.25">
      <c r="A16" s="6" t="s">
        <v>174</v>
      </c>
      <c r="B16" s="7" t="s">
        <v>235</v>
      </c>
      <c r="C16" s="7" t="s">
        <v>183</v>
      </c>
    </row>
    <row r="17" spans="1:3" ht="24" x14ac:dyDescent="0.25">
      <c r="A17" s="6" t="s">
        <v>175</v>
      </c>
      <c r="B17" s="7" t="s">
        <v>236</v>
      </c>
      <c r="C17" s="7" t="s">
        <v>185</v>
      </c>
    </row>
    <row r="18" spans="1:3" ht="24" x14ac:dyDescent="0.25">
      <c r="A18" s="6" t="s">
        <v>176</v>
      </c>
      <c r="B18" s="7" t="s">
        <v>237</v>
      </c>
      <c r="C18" s="7" t="s">
        <v>185</v>
      </c>
    </row>
    <row r="19" spans="1:3" ht="36" x14ac:dyDescent="0.25">
      <c r="A19" s="6" t="s">
        <v>177</v>
      </c>
      <c r="B19" s="7" t="s">
        <v>238</v>
      </c>
      <c r="C19" s="7" t="s">
        <v>185</v>
      </c>
    </row>
    <row r="20" spans="1:3" ht="48" x14ac:dyDescent="0.25">
      <c r="A20" s="6" t="s">
        <v>178</v>
      </c>
      <c r="B20" s="7" t="s">
        <v>239</v>
      </c>
      <c r="C20" s="7" t="s">
        <v>187</v>
      </c>
    </row>
    <row r="21" spans="1:3" ht="72" x14ac:dyDescent="0.25">
      <c r="A21" s="6" t="s">
        <v>179</v>
      </c>
      <c r="B21" s="7" t="s">
        <v>240</v>
      </c>
      <c r="C21" s="7" t="s">
        <v>182</v>
      </c>
    </row>
    <row r="22" spans="1:3" ht="36" x14ac:dyDescent="0.25">
      <c r="A22" s="6" t="s">
        <v>180</v>
      </c>
      <c r="B22" s="7" t="s">
        <v>241</v>
      </c>
      <c r="C22" s="7" t="s">
        <v>188</v>
      </c>
    </row>
    <row r="23" spans="1:3" x14ac:dyDescent="0.25">
      <c r="A23" s="6" t="s">
        <v>249</v>
      </c>
      <c r="B23" s="7" t="s">
        <v>227</v>
      </c>
      <c r="C23" s="7" t="s">
        <v>252</v>
      </c>
    </row>
    <row r="24" spans="1:3" ht="24" x14ac:dyDescent="0.25">
      <c r="A24" s="6" t="s">
        <v>228</v>
      </c>
      <c r="B24" s="7" t="s">
        <v>243</v>
      </c>
      <c r="C24" s="7" t="s">
        <v>253</v>
      </c>
    </row>
    <row r="25" spans="1:3" ht="24" x14ac:dyDescent="0.25">
      <c r="A25" s="6" t="s">
        <v>250</v>
      </c>
      <c r="B25" s="7" t="s">
        <v>251</v>
      </c>
      <c r="C25" s="7" t="s">
        <v>254</v>
      </c>
    </row>
    <row r="37" spans="2:3" x14ac:dyDescent="0.25">
      <c r="B37" s="2" t="s">
        <v>150</v>
      </c>
      <c r="C37" s="2" t="s">
        <v>150</v>
      </c>
    </row>
    <row r="38" spans="2:3" x14ac:dyDescent="0.25">
      <c r="B38" s="2" t="s">
        <v>150</v>
      </c>
      <c r="C38" s="2" t="s">
        <v>150</v>
      </c>
    </row>
  </sheetData>
  <mergeCells count="3">
    <mergeCell ref="C1:C2"/>
    <mergeCell ref="A1:A2"/>
    <mergeCell ref="B1:B2"/>
  </mergeCells>
  <phoneticPr fontId="2" type="noConversion"/>
  <conditionalFormatting sqref="B3:C21 A3:A25">
    <cfRule type="expression" dxfId="5" priority="1">
      <formula>IF(LEN($A3)&gt;1,TRUE,FALSE)</formula>
    </cfRule>
  </conditionalFormatting>
  <conditionalFormatting sqref="C3:C22">
    <cfRule type="cellIs" dxfId="4" priority="6" operator="equal">
      <formula>0</formula>
    </cfRule>
  </conditionalFormatting>
  <conditionalFormatting sqref="C22 B23:B24 A26:B38">
    <cfRule type="expression" dxfId="3" priority="8">
      <formula>IF(LEN($A22)&gt;1,TRUE,FALSE)</formula>
    </cfRule>
  </conditionalFormatting>
  <pageMargins left="0.51181102362204722" right="0.51181102362204722" top="0.78740157480314965" bottom="0.78740157480314965" header="0.31496062992125984" footer="0.31496062992125984"/>
  <pageSetup paperSize="9" scale="7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8F99-9F51-4388-9DCB-F661A85F90BE}">
  <dimension ref="A1:U21"/>
  <sheetViews>
    <sheetView zoomScale="60" zoomScaleNormal="60" workbookViewId="0">
      <pane xSplit="6" ySplit="2" topLeftCell="G3" activePane="bottomRight" state="frozen"/>
      <selection pane="topRight" activeCell="H1" sqref="H1"/>
      <selection pane="bottomLeft" activeCell="A3" sqref="A3"/>
      <selection pane="bottomRight" activeCell="J5" sqref="J5"/>
    </sheetView>
  </sheetViews>
  <sheetFormatPr defaultRowHeight="12" x14ac:dyDescent="0.25"/>
  <cols>
    <col min="1" max="1" width="11.28515625" style="8" bestFit="1" customWidth="1"/>
    <col min="2" max="2" width="16.28515625" style="8" customWidth="1"/>
    <col min="3" max="3" width="45.140625" style="8" customWidth="1"/>
    <col min="4" max="4" width="37.7109375" style="8" customWidth="1"/>
    <col min="5" max="5" width="16.28515625" style="8" customWidth="1"/>
    <col min="6" max="6" width="13.7109375" style="8" customWidth="1"/>
    <col min="7" max="7" width="15" style="8" bestFit="1" customWidth="1"/>
    <col min="8" max="9" width="14.28515625" style="8" bestFit="1" customWidth="1"/>
    <col min="10" max="11" width="14.85546875" style="8" bestFit="1" customWidth="1"/>
    <col min="12" max="16" width="10.7109375" style="8" customWidth="1"/>
    <col min="17" max="17" width="14.85546875" style="8" bestFit="1" customWidth="1"/>
    <col min="18" max="18" width="14.28515625" style="8" customWidth="1"/>
    <col min="19" max="19" width="17.85546875" style="8" customWidth="1"/>
    <col min="20" max="20" width="13.28515625" style="8" customWidth="1"/>
    <col min="21" max="21" width="15.42578125" style="8" customWidth="1"/>
    <col min="22" max="16384" width="9.140625" style="8"/>
  </cols>
  <sheetData>
    <row r="1" spans="1:21" ht="15" customHeight="1" x14ac:dyDescent="0.25">
      <c r="A1" s="51" t="s">
        <v>2</v>
      </c>
      <c r="B1" s="51" t="s">
        <v>435</v>
      </c>
      <c r="C1" s="51" t="s">
        <v>3</v>
      </c>
      <c r="D1" s="51" t="s">
        <v>4</v>
      </c>
      <c r="E1" s="51" t="s">
        <v>5</v>
      </c>
      <c r="F1" s="51" t="s">
        <v>6</v>
      </c>
      <c r="G1" s="52" t="s">
        <v>0</v>
      </c>
      <c r="H1" s="53"/>
      <c r="I1" s="53"/>
      <c r="J1" s="53"/>
      <c r="K1" s="53"/>
      <c r="L1" s="53"/>
      <c r="M1" s="53"/>
      <c r="N1" s="53"/>
      <c r="O1" s="53"/>
      <c r="P1" s="53"/>
      <c r="Q1" s="54"/>
      <c r="R1" s="51" t="s">
        <v>8</v>
      </c>
      <c r="S1" s="51" t="s">
        <v>9</v>
      </c>
      <c r="T1" s="51" t="s">
        <v>10</v>
      </c>
      <c r="U1" s="51" t="s">
        <v>11</v>
      </c>
    </row>
    <row r="2" spans="1:21" x14ac:dyDescent="0.25">
      <c r="A2" s="51"/>
      <c r="B2" s="51"/>
      <c r="C2" s="51"/>
      <c r="D2" s="51"/>
      <c r="E2" s="51"/>
      <c r="F2" s="51"/>
      <c r="G2" s="9">
        <v>2026</v>
      </c>
      <c r="H2" s="9">
        <v>2027</v>
      </c>
      <c r="I2" s="9">
        <v>2028</v>
      </c>
      <c r="J2" s="9">
        <v>2029</v>
      </c>
      <c r="K2" s="9">
        <v>2030</v>
      </c>
      <c r="L2" s="9">
        <v>2031</v>
      </c>
      <c r="M2" s="9">
        <v>2032</v>
      </c>
      <c r="N2" s="9">
        <v>2033</v>
      </c>
      <c r="O2" s="9">
        <v>2034</v>
      </c>
      <c r="P2" s="9">
        <v>2035</v>
      </c>
      <c r="Q2" s="9" t="s">
        <v>7</v>
      </c>
      <c r="R2" s="51"/>
      <c r="S2" s="51"/>
      <c r="T2" s="51"/>
      <c r="U2" s="51"/>
    </row>
    <row r="3" spans="1:21" ht="36" x14ac:dyDescent="0.25">
      <c r="A3" s="10" t="s">
        <v>359</v>
      </c>
      <c r="B3" s="10" t="s">
        <v>375</v>
      </c>
      <c r="C3" s="11" t="s">
        <v>391</v>
      </c>
      <c r="D3" s="11" t="s">
        <v>393</v>
      </c>
      <c r="E3" s="10" t="s">
        <v>424</v>
      </c>
      <c r="F3" s="10" t="s">
        <v>425</v>
      </c>
      <c r="G3" s="13"/>
      <c r="H3" s="13">
        <f>54620.82+6806.88</f>
        <v>61427.7</v>
      </c>
      <c r="I3" s="13">
        <f>54620.82+6806.88</f>
        <v>61427.7</v>
      </c>
      <c r="J3" s="13">
        <f>54620.82+6806.88</f>
        <v>61427.7</v>
      </c>
      <c r="K3" s="13"/>
      <c r="L3" s="13"/>
      <c r="M3" s="13"/>
      <c r="N3" s="13"/>
      <c r="O3" s="13"/>
      <c r="P3" s="13"/>
      <c r="Q3" s="13">
        <f>SUM(G3:P3)</f>
        <v>184283.09999999998</v>
      </c>
      <c r="R3" s="10" t="s">
        <v>425</v>
      </c>
      <c r="S3" s="10" t="s">
        <v>426</v>
      </c>
      <c r="T3" s="10" t="s">
        <v>423</v>
      </c>
      <c r="U3" s="10" t="s">
        <v>423</v>
      </c>
    </row>
    <row r="4" spans="1:21" ht="36" x14ac:dyDescent="0.25">
      <c r="A4" s="10" t="s">
        <v>360</v>
      </c>
      <c r="B4" s="10" t="s">
        <v>376</v>
      </c>
      <c r="C4" s="12" t="s">
        <v>392</v>
      </c>
      <c r="D4" s="12" t="s">
        <v>394</v>
      </c>
      <c r="E4" s="10" t="s">
        <v>424</v>
      </c>
      <c r="F4" s="10" t="s">
        <v>425</v>
      </c>
      <c r="G4" s="13">
        <v>500000</v>
      </c>
      <c r="H4" s="13">
        <v>500000</v>
      </c>
      <c r="I4" s="13">
        <v>1000000</v>
      </c>
      <c r="J4" s="13">
        <v>1000000</v>
      </c>
      <c r="K4" s="13">
        <v>1000000</v>
      </c>
      <c r="L4" s="13"/>
      <c r="M4" s="13"/>
      <c r="N4" s="13"/>
      <c r="O4" s="13"/>
      <c r="P4" s="13"/>
      <c r="Q4" s="13">
        <f t="shared" ref="Q4:Q18" si="0">SUM(G4:P4)</f>
        <v>4000000</v>
      </c>
      <c r="R4" s="10" t="s">
        <v>425</v>
      </c>
      <c r="S4" s="10" t="s">
        <v>426</v>
      </c>
      <c r="T4" s="10" t="s">
        <v>423</v>
      </c>
      <c r="U4" s="10" t="s">
        <v>423</v>
      </c>
    </row>
    <row r="5" spans="1:21" ht="36" x14ac:dyDescent="0.25">
      <c r="A5" s="10" t="s">
        <v>361</v>
      </c>
      <c r="B5" s="10" t="s">
        <v>377</v>
      </c>
      <c r="C5" s="12" t="s">
        <v>409</v>
      </c>
      <c r="D5" s="12" t="s">
        <v>395</v>
      </c>
      <c r="E5" s="10" t="s">
        <v>424</v>
      </c>
      <c r="F5" s="10" t="s">
        <v>425</v>
      </c>
      <c r="G5" s="13"/>
      <c r="H5" s="13"/>
      <c r="I5" s="13">
        <v>250000</v>
      </c>
      <c r="J5" s="13">
        <v>424000</v>
      </c>
      <c r="K5" s="13">
        <v>246000</v>
      </c>
      <c r="L5" s="13"/>
      <c r="M5" s="13"/>
      <c r="N5" s="13"/>
      <c r="O5" s="13"/>
      <c r="P5" s="13"/>
      <c r="Q5" s="13">
        <f t="shared" si="0"/>
        <v>920000</v>
      </c>
      <c r="R5" s="10" t="s">
        <v>425</v>
      </c>
      <c r="S5" s="10" t="s">
        <v>426</v>
      </c>
      <c r="T5" s="10" t="s">
        <v>423</v>
      </c>
      <c r="U5" s="10" t="s">
        <v>423</v>
      </c>
    </row>
    <row r="6" spans="1:21" ht="72" x14ac:dyDescent="0.25">
      <c r="A6" s="10" t="s">
        <v>362</v>
      </c>
      <c r="B6" s="10" t="s">
        <v>378</v>
      </c>
      <c r="C6" s="11" t="s">
        <v>410</v>
      </c>
      <c r="D6" s="11" t="s">
        <v>396</v>
      </c>
      <c r="E6" s="10" t="s">
        <v>424</v>
      </c>
      <c r="F6" s="10" t="s">
        <v>425</v>
      </c>
      <c r="G6" s="13"/>
      <c r="H6" s="13">
        <v>1200000</v>
      </c>
      <c r="I6" s="13">
        <v>300000</v>
      </c>
      <c r="J6" s="13"/>
      <c r="K6" s="13"/>
      <c r="L6" s="13"/>
      <c r="M6" s="13"/>
      <c r="N6" s="13"/>
      <c r="O6" s="13"/>
      <c r="P6" s="13"/>
      <c r="Q6" s="13">
        <f t="shared" si="0"/>
        <v>1500000</v>
      </c>
      <c r="R6" s="10" t="s">
        <v>425</v>
      </c>
      <c r="S6" s="10" t="s">
        <v>426</v>
      </c>
      <c r="T6" s="10" t="s">
        <v>423</v>
      </c>
      <c r="U6" s="10" t="s">
        <v>423</v>
      </c>
    </row>
    <row r="7" spans="1:21" ht="72" x14ac:dyDescent="0.25">
      <c r="A7" s="10" t="s">
        <v>363</v>
      </c>
      <c r="B7" s="10" t="s">
        <v>379</v>
      </c>
      <c r="C7" s="12" t="s">
        <v>411</v>
      </c>
      <c r="D7" s="12" t="s">
        <v>397</v>
      </c>
      <c r="E7" s="10" t="s">
        <v>424</v>
      </c>
      <c r="F7" s="10" t="s">
        <v>425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>
        <f t="shared" si="0"/>
        <v>0</v>
      </c>
      <c r="R7" s="10" t="s">
        <v>425</v>
      </c>
      <c r="S7" s="10" t="s">
        <v>426</v>
      </c>
      <c r="T7" s="10" t="s">
        <v>423</v>
      </c>
      <c r="U7" s="10" t="s">
        <v>423</v>
      </c>
    </row>
    <row r="8" spans="1:21" ht="84" x14ac:dyDescent="0.25">
      <c r="A8" s="10" t="s">
        <v>364</v>
      </c>
      <c r="B8" s="10" t="s">
        <v>380</v>
      </c>
      <c r="C8" s="12" t="s">
        <v>412</v>
      </c>
      <c r="D8" s="12" t="s">
        <v>398</v>
      </c>
      <c r="E8" s="10" t="s">
        <v>424</v>
      </c>
      <c r="F8" s="10" t="s">
        <v>425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>
        <f t="shared" si="0"/>
        <v>0</v>
      </c>
      <c r="R8" s="10" t="s">
        <v>425</v>
      </c>
      <c r="S8" s="10" t="s">
        <v>426</v>
      </c>
      <c r="T8" s="10" t="s">
        <v>423</v>
      </c>
      <c r="U8" s="10" t="s">
        <v>423</v>
      </c>
    </row>
    <row r="9" spans="1:21" ht="60" x14ac:dyDescent="0.25">
      <c r="A9" s="10" t="s">
        <v>365</v>
      </c>
      <c r="B9" s="10" t="s">
        <v>381</v>
      </c>
      <c r="C9" s="11" t="s">
        <v>413</v>
      </c>
      <c r="D9" s="11" t="s">
        <v>399</v>
      </c>
      <c r="E9" s="10" t="s">
        <v>424</v>
      </c>
      <c r="F9" s="10" t="s">
        <v>425</v>
      </c>
      <c r="G9" s="13"/>
      <c r="H9" s="13">
        <v>125000</v>
      </c>
      <c r="I9" s="13">
        <v>125000</v>
      </c>
      <c r="J9" s="13">
        <v>125000</v>
      </c>
      <c r="K9" s="13">
        <v>125000</v>
      </c>
      <c r="L9" s="13"/>
      <c r="M9" s="13"/>
      <c r="N9" s="13"/>
      <c r="O9" s="13"/>
      <c r="P9" s="13"/>
      <c r="Q9" s="13">
        <f t="shared" si="0"/>
        <v>500000</v>
      </c>
      <c r="R9" s="10" t="s">
        <v>425</v>
      </c>
      <c r="S9" s="10" t="s">
        <v>426</v>
      </c>
      <c r="T9" s="10" t="s">
        <v>423</v>
      </c>
      <c r="U9" s="10" t="s">
        <v>423</v>
      </c>
    </row>
    <row r="10" spans="1:21" ht="36" x14ac:dyDescent="0.25">
      <c r="A10" s="10" t="s">
        <v>366</v>
      </c>
      <c r="B10" s="10" t="s">
        <v>382</v>
      </c>
      <c r="C10" s="12" t="s">
        <v>414</v>
      </c>
      <c r="D10" s="12" t="s">
        <v>400</v>
      </c>
      <c r="E10" s="10" t="s">
        <v>424</v>
      </c>
      <c r="F10" s="10" t="s">
        <v>425</v>
      </c>
      <c r="G10" s="13"/>
      <c r="H10" s="13"/>
      <c r="I10" s="13">
        <v>220000</v>
      </c>
      <c r="J10" s="13">
        <v>220000</v>
      </c>
      <c r="K10" s="13">
        <v>220000</v>
      </c>
      <c r="L10" s="13"/>
      <c r="M10" s="13"/>
      <c r="N10" s="13"/>
      <c r="O10" s="13"/>
      <c r="P10" s="13"/>
      <c r="Q10" s="13">
        <f t="shared" si="0"/>
        <v>660000</v>
      </c>
      <c r="R10" s="10" t="s">
        <v>425</v>
      </c>
      <c r="S10" s="10" t="s">
        <v>426</v>
      </c>
      <c r="T10" s="10" t="s">
        <v>423</v>
      </c>
      <c r="U10" s="10" t="s">
        <v>423</v>
      </c>
    </row>
    <row r="11" spans="1:21" ht="60" x14ac:dyDescent="0.25">
      <c r="A11" s="10" t="s">
        <v>367</v>
      </c>
      <c r="B11" s="10" t="s">
        <v>383</v>
      </c>
      <c r="C11" s="12" t="s">
        <v>415</v>
      </c>
      <c r="D11" s="12" t="s">
        <v>401</v>
      </c>
      <c r="E11" s="10" t="s">
        <v>424</v>
      </c>
      <c r="F11" s="10" t="s">
        <v>425</v>
      </c>
      <c r="G11" s="13">
        <f>49009.51+482000</f>
        <v>531009.51</v>
      </c>
      <c r="H11" s="13">
        <f>49009.51+482000</f>
        <v>531009.51</v>
      </c>
      <c r="I11" s="13">
        <f>49009.51+482000</f>
        <v>531009.51</v>
      </c>
      <c r="J11" s="13">
        <f>49009.51+482000</f>
        <v>531009.51</v>
      </c>
      <c r="K11" s="13">
        <v>482000</v>
      </c>
      <c r="L11" s="13"/>
      <c r="M11" s="13"/>
      <c r="N11" s="13"/>
      <c r="O11" s="13"/>
      <c r="P11" s="13"/>
      <c r="Q11" s="13">
        <f t="shared" si="0"/>
        <v>2606038.04</v>
      </c>
      <c r="R11" s="10" t="s">
        <v>425</v>
      </c>
      <c r="S11" s="10" t="s">
        <v>426</v>
      </c>
      <c r="T11" s="10" t="s">
        <v>423</v>
      </c>
      <c r="U11" s="10" t="s">
        <v>423</v>
      </c>
    </row>
    <row r="12" spans="1:21" ht="96" x14ac:dyDescent="0.25">
      <c r="A12" s="10" t="s">
        <v>368</v>
      </c>
      <c r="B12" s="10" t="s">
        <v>384</v>
      </c>
      <c r="C12" s="12" t="s">
        <v>416</v>
      </c>
      <c r="D12" s="12" t="s">
        <v>402</v>
      </c>
      <c r="E12" s="10" t="s">
        <v>424</v>
      </c>
      <c r="F12" s="10" t="s">
        <v>425</v>
      </c>
      <c r="G12" s="13"/>
      <c r="H12" s="13"/>
      <c r="I12" s="13">
        <v>250000</v>
      </c>
      <c r="J12" s="13">
        <v>600000</v>
      </c>
      <c r="K12" s="13"/>
      <c r="L12" s="13"/>
      <c r="M12" s="13"/>
      <c r="N12" s="13"/>
      <c r="O12" s="13"/>
      <c r="P12" s="13"/>
      <c r="Q12" s="13">
        <f t="shared" si="0"/>
        <v>850000</v>
      </c>
      <c r="R12" s="10" t="s">
        <v>425</v>
      </c>
      <c r="S12" s="10" t="s">
        <v>426</v>
      </c>
      <c r="T12" s="10" t="s">
        <v>423</v>
      </c>
      <c r="U12" s="10" t="s">
        <v>423</v>
      </c>
    </row>
    <row r="13" spans="1:21" ht="96" x14ac:dyDescent="0.25">
      <c r="A13" s="10" t="s">
        <v>369</v>
      </c>
      <c r="B13" s="10" t="s">
        <v>385</v>
      </c>
      <c r="C13" s="12" t="s">
        <v>417</v>
      </c>
      <c r="D13" s="12" t="s">
        <v>403</v>
      </c>
      <c r="E13" s="10" t="s">
        <v>424</v>
      </c>
      <c r="F13" s="10" t="s">
        <v>425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>
        <f t="shared" si="0"/>
        <v>0</v>
      </c>
      <c r="R13" s="10" t="s">
        <v>425</v>
      </c>
      <c r="S13" s="10" t="s">
        <v>426</v>
      </c>
      <c r="T13" s="10" t="s">
        <v>423</v>
      </c>
      <c r="U13" s="10" t="s">
        <v>423</v>
      </c>
    </row>
    <row r="14" spans="1:21" ht="60" x14ac:dyDescent="0.25">
      <c r="A14" s="10" t="s">
        <v>370</v>
      </c>
      <c r="B14" s="10" t="s">
        <v>386</v>
      </c>
      <c r="C14" s="12" t="s">
        <v>418</v>
      </c>
      <c r="D14" s="12" t="s">
        <v>404</v>
      </c>
      <c r="E14" s="10" t="s">
        <v>424</v>
      </c>
      <c r="F14" s="10" t="s">
        <v>425</v>
      </c>
      <c r="G14" s="13">
        <v>250000</v>
      </c>
      <c r="H14" s="13">
        <f>250000+24310.27</f>
        <v>274310.27</v>
      </c>
      <c r="I14" s="13">
        <f>250000+24310.27</f>
        <v>274310.27</v>
      </c>
      <c r="J14" s="13"/>
      <c r="K14" s="13"/>
      <c r="L14" s="13"/>
      <c r="M14" s="13"/>
      <c r="N14" s="13"/>
      <c r="O14" s="13"/>
      <c r="P14" s="13"/>
      <c r="Q14" s="13">
        <f t="shared" si="0"/>
        <v>798620.54</v>
      </c>
      <c r="R14" s="10" t="s">
        <v>425</v>
      </c>
      <c r="S14" s="10" t="s">
        <v>426</v>
      </c>
      <c r="T14" s="10" t="s">
        <v>423</v>
      </c>
      <c r="U14" s="10" t="s">
        <v>423</v>
      </c>
    </row>
    <row r="15" spans="1:21" ht="36" x14ac:dyDescent="0.25">
      <c r="A15" s="10" t="s">
        <v>371</v>
      </c>
      <c r="B15" s="10" t="s">
        <v>387</v>
      </c>
      <c r="C15" s="12" t="s">
        <v>419</v>
      </c>
      <c r="D15" s="12" t="s">
        <v>405</v>
      </c>
      <c r="E15" s="10" t="s">
        <v>424</v>
      </c>
      <c r="F15" s="10" t="s">
        <v>425</v>
      </c>
      <c r="G15" s="13"/>
      <c r="H15" s="13">
        <v>20000</v>
      </c>
      <c r="I15" s="13">
        <v>20000</v>
      </c>
      <c r="J15" s="13">
        <v>20000</v>
      </c>
      <c r="K15" s="13">
        <v>20000</v>
      </c>
      <c r="L15" s="13"/>
      <c r="M15" s="13"/>
      <c r="N15" s="13"/>
      <c r="O15" s="13"/>
      <c r="P15" s="13"/>
      <c r="Q15" s="13">
        <f t="shared" si="0"/>
        <v>80000</v>
      </c>
      <c r="R15" s="10" t="s">
        <v>425</v>
      </c>
      <c r="S15" s="10" t="s">
        <v>426</v>
      </c>
      <c r="T15" s="10" t="s">
        <v>423</v>
      </c>
      <c r="U15" s="10" t="s">
        <v>423</v>
      </c>
    </row>
    <row r="16" spans="1:21" ht="60" x14ac:dyDescent="0.25">
      <c r="A16" s="10" t="s">
        <v>372</v>
      </c>
      <c r="B16" s="10" t="s">
        <v>388</v>
      </c>
      <c r="C16" s="12" t="s">
        <v>420</v>
      </c>
      <c r="D16" s="12" t="s">
        <v>406</v>
      </c>
      <c r="E16" s="10" t="s">
        <v>424</v>
      </c>
      <c r="F16" s="10" t="s">
        <v>425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>
        <f t="shared" si="0"/>
        <v>0</v>
      </c>
      <c r="R16" s="10" t="s">
        <v>425</v>
      </c>
      <c r="S16" s="10" t="s">
        <v>426</v>
      </c>
      <c r="T16" s="10" t="s">
        <v>423</v>
      </c>
      <c r="U16" s="10" t="s">
        <v>423</v>
      </c>
    </row>
    <row r="17" spans="1:21" ht="36" x14ac:dyDescent="0.25">
      <c r="A17" s="10" t="s">
        <v>373</v>
      </c>
      <c r="B17" s="10" t="s">
        <v>389</v>
      </c>
      <c r="C17" s="11" t="s">
        <v>421</v>
      </c>
      <c r="D17" s="11" t="s">
        <v>407</v>
      </c>
      <c r="E17" s="10" t="s">
        <v>424</v>
      </c>
      <c r="F17" s="10" t="s">
        <v>425</v>
      </c>
      <c r="G17" s="13"/>
      <c r="H17" s="13">
        <v>900000</v>
      </c>
      <c r="I17" s="13">
        <v>900000</v>
      </c>
      <c r="J17" s="13"/>
      <c r="K17" s="13"/>
      <c r="L17" s="13"/>
      <c r="M17" s="13"/>
      <c r="N17" s="13"/>
      <c r="O17" s="13"/>
      <c r="P17" s="13"/>
      <c r="Q17" s="13">
        <f t="shared" si="0"/>
        <v>1800000</v>
      </c>
      <c r="R17" s="10" t="s">
        <v>425</v>
      </c>
      <c r="S17" s="10" t="s">
        <v>426</v>
      </c>
      <c r="T17" s="10" t="s">
        <v>423</v>
      </c>
      <c r="U17" s="10" t="s">
        <v>423</v>
      </c>
    </row>
    <row r="18" spans="1:21" ht="48" x14ac:dyDescent="0.25">
      <c r="A18" s="10" t="s">
        <v>374</v>
      </c>
      <c r="B18" s="10" t="s">
        <v>390</v>
      </c>
      <c r="C18" s="11" t="s">
        <v>422</v>
      </c>
      <c r="D18" s="11" t="s">
        <v>408</v>
      </c>
      <c r="E18" s="10" t="s">
        <v>424</v>
      </c>
      <c r="F18" s="10" t="s">
        <v>425</v>
      </c>
      <c r="G18" s="13"/>
      <c r="H18" s="13"/>
      <c r="I18" s="13"/>
      <c r="J18" s="13">
        <v>2500000</v>
      </c>
      <c r="K18" s="13">
        <v>2500000</v>
      </c>
      <c r="L18" s="13"/>
      <c r="M18" s="13"/>
      <c r="N18" s="13"/>
      <c r="O18" s="13"/>
      <c r="P18" s="13"/>
      <c r="Q18" s="13">
        <f t="shared" si="0"/>
        <v>5000000</v>
      </c>
      <c r="R18" s="10" t="s">
        <v>425</v>
      </c>
      <c r="S18" s="10" t="s">
        <v>426</v>
      </c>
      <c r="T18" s="10" t="s">
        <v>423</v>
      </c>
      <c r="U18" s="10" t="s">
        <v>423</v>
      </c>
    </row>
    <row r="19" spans="1:21" x14ac:dyDescent="0.25">
      <c r="G19" s="13">
        <f>SUM(G3:G18)</f>
        <v>1281009.51</v>
      </c>
      <c r="H19" s="13">
        <f t="shared" ref="H19:Q19" si="1">SUM(H3:H18)</f>
        <v>3611747.48</v>
      </c>
      <c r="I19" s="13">
        <f t="shared" si="1"/>
        <v>3931747.48</v>
      </c>
      <c r="J19" s="13">
        <f t="shared" si="1"/>
        <v>5481437.21</v>
      </c>
      <c r="K19" s="13">
        <f t="shared" si="1"/>
        <v>4593000</v>
      </c>
      <c r="L19" s="13">
        <f t="shared" si="1"/>
        <v>0</v>
      </c>
      <c r="M19" s="13">
        <f t="shared" si="1"/>
        <v>0</v>
      </c>
      <c r="N19" s="13">
        <f t="shared" si="1"/>
        <v>0</v>
      </c>
      <c r="O19" s="13">
        <f t="shared" si="1"/>
        <v>0</v>
      </c>
      <c r="P19" s="13">
        <f t="shared" si="1"/>
        <v>0</v>
      </c>
      <c r="Q19" s="13">
        <f t="shared" si="1"/>
        <v>18898941.68</v>
      </c>
    </row>
    <row r="21" spans="1:21" x14ac:dyDescent="0.25">
      <c r="G21" s="14"/>
    </row>
  </sheetData>
  <mergeCells count="11">
    <mergeCell ref="F1:F2"/>
    <mergeCell ref="R1:R2"/>
    <mergeCell ref="S1:S2"/>
    <mergeCell ref="T1:T2"/>
    <mergeCell ref="U1:U2"/>
    <mergeCell ref="G1:Q1"/>
    <mergeCell ref="E1:E2"/>
    <mergeCell ref="A1:A2"/>
    <mergeCell ref="B1:B2"/>
    <mergeCell ref="C1:C2"/>
    <mergeCell ref="D1:D2"/>
  </mergeCells>
  <phoneticPr fontId="2" type="noConversion"/>
  <conditionalFormatting sqref="R1">
    <cfRule type="containsText" dxfId="2" priority="1" operator="containsText" text="Não prioritário">
      <formula>NOT(ISERROR(SEARCH("Não prioritário",R1)))</formula>
    </cfRule>
    <cfRule type="containsText" dxfId="1" priority="2" operator="containsText" text="Prioritário">
      <formula>NOT(ISERROR(SEARCH("Prioritário",R1)))</formula>
    </cfRule>
    <cfRule type="containsText" dxfId="0" priority="3" operator="containsText" text="PDC 1 e 2">
      <formula>NOT(ISERROR(SEARCH("PDC 1 e 2",R1)))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PAPI 24-27</vt:lpstr>
      <vt:lpstr>Proposta médio e longo PBH</vt:lpstr>
      <vt:lpstr>Metas Institucionais</vt:lpstr>
      <vt:lpstr>PIRH Grande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</dc:creator>
  <cp:lastModifiedBy>Irrigart Engenharia</cp:lastModifiedBy>
  <cp:lastPrinted>2025-12-09T20:07:28Z</cp:lastPrinted>
  <dcterms:created xsi:type="dcterms:W3CDTF">2015-06-05T18:19:34Z</dcterms:created>
  <dcterms:modified xsi:type="dcterms:W3CDTF">2025-12-17T13:26:16Z</dcterms:modified>
</cp:coreProperties>
</file>